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110" firstSheet="5" activeTab="11"/>
  </bookViews>
  <sheets>
    <sheet name="IS250 Aut" sheetId="1" r:id="rId1"/>
    <sheet name="IS220d" sheetId="2" r:id="rId2"/>
    <sheet name="IS F" sheetId="3" r:id="rId3"/>
    <sheet name=" RX350" sheetId="4" r:id="rId4"/>
    <sheet name=" RX400h" sheetId="5" r:id="rId5"/>
    <sheet name=" GS300" sheetId="6" r:id="rId6"/>
    <sheet name=" GS460" sheetId="7" r:id="rId7"/>
    <sheet name=" GS450h" sheetId="8" r:id="rId8"/>
    <sheet name="LS460 " sheetId="9" r:id="rId9"/>
    <sheet name="LS600h  Corto" sheetId="10" r:id="rId10"/>
    <sheet name="LS600h  Largo" sheetId="11" r:id="rId11"/>
    <sheet name="SC430 " sheetId="12" r:id="rId12"/>
  </sheets>
  <definedNames>
    <definedName name="_xlnm.Print_Area" localSheetId="5">' GS300'!$A$1:$I$82</definedName>
    <definedName name="_xlnm.Print_Area" localSheetId="8">'LS460 '!$A$1:$G$140</definedName>
    <definedName name="_xlnm.Print_Area" localSheetId="9">'LS600h  Corto'!$A$1:$G$115</definedName>
    <definedName name="_xlnm.Print_Area" localSheetId="10">'LS600h  Largo'!$A$1:$G$54</definedName>
  </definedNames>
  <calcPr fullCalcOnLoad="1"/>
</workbook>
</file>

<file path=xl/sharedStrings.xml><?xml version="1.0" encoding="utf-8"?>
<sst xmlns="http://schemas.openxmlformats.org/spreadsheetml/2006/main" count="761" uniqueCount="61">
  <si>
    <t>1 Euro=</t>
  </si>
  <si>
    <t>.-Pts</t>
  </si>
  <si>
    <t>Escandallo base..................................</t>
  </si>
  <si>
    <t>.-€</t>
  </si>
  <si>
    <t>Transporte...........................................</t>
  </si>
  <si>
    <t>BASE IMPONIBLE...............................</t>
  </si>
  <si>
    <t>I.V.A.</t>
  </si>
  <si>
    <t>IMPUESTO DE</t>
  </si>
  <si>
    <t>MATRICULACION</t>
  </si>
  <si>
    <t>P.V.P. TOTAL.....................................</t>
  </si>
  <si>
    <t>GASTOS DE GESTION DE MATRICULACION  Y TASAS LOCALES</t>
  </si>
  <si>
    <t xml:space="preserve"> Techo</t>
  </si>
  <si>
    <t>LEXUS GS300 Premium</t>
  </si>
  <si>
    <t>LEXUS GS300 Luxury</t>
  </si>
  <si>
    <t>Techo Solar</t>
  </si>
  <si>
    <t>LEXUS GS300 President</t>
  </si>
  <si>
    <t>LEXUS RX400h President</t>
  </si>
  <si>
    <t>Multimedia</t>
  </si>
  <si>
    <t>Opción techo solar:</t>
  </si>
  <si>
    <t>(Bajo pedido)</t>
  </si>
  <si>
    <t>Opción PCS/ ACS</t>
  </si>
  <si>
    <t>LEXUS RX350 Luxury</t>
  </si>
  <si>
    <t>LEXUS RX350 President</t>
  </si>
  <si>
    <t>LEXUS RX400h Luxury</t>
  </si>
  <si>
    <t>Techo</t>
  </si>
  <si>
    <t>LEXUS GS450h President</t>
  </si>
  <si>
    <t>LEXUS LS460 EXECUTIVE</t>
  </si>
  <si>
    <t>LEXUS LS460 PRESIDENT</t>
  </si>
  <si>
    <t>LEXUS LS460 AMBASSADOR</t>
  </si>
  <si>
    <t>LEXUS LS460  PREMIUM</t>
  </si>
  <si>
    <t>LEXUS LS460 LUXURY</t>
  </si>
  <si>
    <t>Cambio 2.4</t>
  </si>
  <si>
    <t>Cambio 3.2</t>
  </si>
  <si>
    <t>LEXUS LS600h Corto  PREMIUM</t>
  </si>
  <si>
    <t>LEXUS LS600h Corto  LUXURY</t>
  </si>
  <si>
    <t>LEXUS LS600h Corto AMBASSADOR</t>
  </si>
  <si>
    <t>LEXUS LS600h Corto PRESIDENT</t>
  </si>
  <si>
    <t>LEXUS LS600h Largo AMBASSADOR</t>
  </si>
  <si>
    <t>LEXUS LS600h Largo PRESIDENT</t>
  </si>
  <si>
    <t>LEXUS GS460 President</t>
  </si>
  <si>
    <t>LISTA DE PRECIOS  01/01/08</t>
  </si>
  <si>
    <t>LISTA DE PRECIOS  1/01/08</t>
  </si>
  <si>
    <t xml:space="preserve">Emisiones de CO2(g/km,mixto): </t>
  </si>
  <si>
    <t>168 (2,4),195(3,2)</t>
  </si>
  <si>
    <t>LISTA DE PRECIOS 01/01/08</t>
  </si>
  <si>
    <t>LEXUS RX400h Premium</t>
  </si>
  <si>
    <t>LEXUS GS450h Premium</t>
  </si>
  <si>
    <t>LEXUS GS450h Luxury</t>
  </si>
  <si>
    <t xml:space="preserve">LEXUS IS250 AUTOMATICO PRESIDENT                                                    </t>
  </si>
  <si>
    <t xml:space="preserve">LEXUS IS250 AUTOMATICO SPORT                                                    </t>
  </si>
  <si>
    <t xml:space="preserve">LEXUS IS250 AUTOMATICO LUXURY                                                     </t>
  </si>
  <si>
    <t xml:space="preserve">LEXUS IS220d MANUAL PREMIUM                                                  </t>
  </si>
  <si>
    <t xml:space="preserve">LEXUS IS220d MANUAL LUXURY                                                  </t>
  </si>
  <si>
    <t xml:space="preserve">LEXUS IS220d MANUAL SPORT                                                 </t>
  </si>
  <si>
    <t xml:space="preserve">LEXUS IS220d MANUAL PRESIDENT                                           </t>
  </si>
  <si>
    <t xml:space="preserve">LEXUS SC430 </t>
  </si>
  <si>
    <t>LISTA DE PRECIOS  01/03/08</t>
  </si>
  <si>
    <t xml:space="preserve">LEXUS IS F PRESIDENT                                                 </t>
  </si>
  <si>
    <t>LISTA DE PRECIOS  01/05/08</t>
  </si>
  <si>
    <t>LISTA DE PRECIOS 01/10/08</t>
  </si>
  <si>
    <t>LISTA DE PRECIOS  01/10/08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</si>
</sst>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0\ &quot;€&quot;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0"/>
    </font>
    <font>
      <b/>
      <sz val="10"/>
      <name val="Arial"/>
      <family val="0"/>
    </font>
    <font>
      <b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4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64</xdr:row>
      <xdr:rowOff>9525</xdr:rowOff>
    </xdr:from>
    <xdr:to>
      <xdr:col>10</xdr:col>
      <xdr:colOff>590550</xdr:colOff>
      <xdr:row>66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563225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38100</xdr:rowOff>
    </xdr:from>
    <xdr:to>
      <xdr:col>11</xdr:col>
      <xdr:colOff>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7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57</xdr:row>
      <xdr:rowOff>38100</xdr:rowOff>
    </xdr:from>
    <xdr:to>
      <xdr:col>6</xdr:col>
      <xdr:colOff>742950</xdr:colOff>
      <xdr:row>59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458325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7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85725</xdr:rowOff>
    </xdr:from>
    <xdr:to>
      <xdr:col>6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5725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38100</xdr:rowOff>
    </xdr:from>
    <xdr:to>
      <xdr:col>11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65</xdr:row>
      <xdr:rowOff>9525</xdr:rowOff>
    </xdr:from>
    <xdr:to>
      <xdr:col>11</xdr:col>
      <xdr:colOff>0</xdr:colOff>
      <xdr:row>66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8204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38100</xdr:rowOff>
    </xdr:from>
    <xdr:to>
      <xdr:col>11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9525</xdr:rowOff>
    </xdr:from>
    <xdr:to>
      <xdr:col>9</xdr:col>
      <xdr:colOff>9525</xdr:colOff>
      <xdr:row>1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9525</xdr:rowOff>
    </xdr:from>
    <xdr:to>
      <xdr:col>9</xdr:col>
      <xdr:colOff>9525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51</xdr:row>
      <xdr:rowOff>9525</xdr:rowOff>
    </xdr:from>
    <xdr:to>
      <xdr:col>9</xdr:col>
      <xdr:colOff>9525</xdr:colOff>
      <xdr:row>52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84582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85725</xdr:rowOff>
    </xdr:from>
    <xdr:to>
      <xdr:col>9</xdr:col>
      <xdr:colOff>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857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55</xdr:row>
      <xdr:rowOff>0</xdr:rowOff>
    </xdr:from>
    <xdr:to>
      <xdr:col>8</xdr:col>
      <xdr:colOff>561975</xdr:colOff>
      <xdr:row>57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096375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76200</xdr:rowOff>
    </xdr:from>
    <xdr:to>
      <xdr:col>8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2333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76200</xdr:rowOff>
    </xdr:from>
    <xdr:to>
      <xdr:col>8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2333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54</xdr:row>
      <xdr:rowOff>76200</xdr:rowOff>
    </xdr:from>
    <xdr:to>
      <xdr:col>8</xdr:col>
      <xdr:colOff>381000</xdr:colOff>
      <xdr:row>56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020175"/>
          <a:ext cx="2333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7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54</xdr:row>
      <xdr:rowOff>133350</xdr:rowOff>
    </xdr:from>
    <xdr:to>
      <xdr:col>6</xdr:col>
      <xdr:colOff>723900</xdr:colOff>
      <xdr:row>56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9067800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109</xdr:row>
      <xdr:rowOff>85725</xdr:rowOff>
    </xdr:from>
    <xdr:to>
      <xdr:col>6</xdr:col>
      <xdr:colOff>742950</xdr:colOff>
      <xdr:row>111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8116550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5" width="9.140625" style="0" customWidth="1"/>
    <col min="6" max="6" width="4.00390625" style="0" customWidth="1"/>
    <col min="7" max="7" width="9.140625" style="0" customWidth="1"/>
    <col min="8" max="8" width="4.421875" style="0" customWidth="1"/>
    <col min="9" max="9" width="9.140625" style="0" customWidth="1"/>
    <col min="10" max="10" width="3.7109375" style="0" customWidth="1"/>
  </cols>
  <sheetData>
    <row r="1" ht="15.75">
      <c r="A1" s="1" t="s">
        <v>41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11" ht="16.5" thickBot="1">
      <c r="A6" s="5" t="s">
        <v>50</v>
      </c>
      <c r="B6" s="6"/>
      <c r="C6" s="6"/>
      <c r="D6" s="6"/>
      <c r="E6" s="6"/>
      <c r="F6" s="7"/>
      <c r="G6" s="8"/>
      <c r="H6" s="8"/>
      <c r="I6" s="6"/>
      <c r="J6" s="6"/>
      <c r="K6" s="6"/>
    </row>
    <row r="7" spans="5:7" ht="12.75">
      <c r="E7" s="9"/>
      <c r="F7" s="9"/>
      <c r="G7" s="10" t="s">
        <v>17</v>
      </c>
    </row>
    <row r="8" spans="5:6" ht="12.75">
      <c r="E8" s="11"/>
      <c r="F8" s="11"/>
    </row>
    <row r="9" spans="1:8" ht="12.75">
      <c r="A9" s="11" t="s">
        <v>2</v>
      </c>
      <c r="B9" s="11"/>
      <c r="C9" s="11"/>
      <c r="E9" s="12">
        <v>32984.3</v>
      </c>
      <c r="F9" s="11" t="s">
        <v>3</v>
      </c>
      <c r="G9" s="12">
        <v>36188.89</v>
      </c>
      <c r="H9" s="11" t="s">
        <v>3</v>
      </c>
    </row>
    <row r="10" spans="1:8" ht="12.75">
      <c r="A10" s="11"/>
      <c r="B10" s="11"/>
      <c r="C10" s="11"/>
      <c r="E10" s="13"/>
      <c r="F10" s="14"/>
      <c r="G10" s="13"/>
      <c r="H10" s="14"/>
    </row>
    <row r="11" spans="1:8" ht="12.75">
      <c r="A11" s="11" t="s">
        <v>4</v>
      </c>
      <c r="B11" s="11"/>
      <c r="C11" s="11"/>
      <c r="E11" s="13">
        <f>(270.46-0.46)</f>
        <v>270</v>
      </c>
      <c r="F11" s="11" t="s">
        <v>3</v>
      </c>
      <c r="G11" s="13">
        <f>(270.46-0.46)</f>
        <v>270</v>
      </c>
      <c r="H11" s="11" t="s">
        <v>3</v>
      </c>
    </row>
    <row r="12" spans="1:8" ht="12.75">
      <c r="A12" s="11"/>
      <c r="B12" s="11"/>
      <c r="C12" s="11"/>
      <c r="E12" s="15"/>
      <c r="F12" s="11"/>
      <c r="G12" s="15"/>
      <c r="H12" s="11"/>
    </row>
    <row r="13" spans="1:8" ht="12.75">
      <c r="A13" s="11"/>
      <c r="B13" s="11"/>
      <c r="C13" s="11"/>
      <c r="E13" s="15"/>
      <c r="F13" s="11"/>
      <c r="G13" s="15"/>
      <c r="H13" s="11"/>
    </row>
    <row r="14" spans="1:8" ht="12.75">
      <c r="A14" s="11" t="s">
        <v>5</v>
      </c>
      <c r="B14" s="11"/>
      <c r="C14" s="11"/>
      <c r="E14" s="12">
        <f>SUM(E9:E11)</f>
        <v>33254.3</v>
      </c>
      <c r="F14" s="11" t="s">
        <v>3</v>
      </c>
      <c r="G14" s="12">
        <f>SUM(G9:G11)</f>
        <v>36458.89</v>
      </c>
      <c r="H14" s="11" t="s">
        <v>3</v>
      </c>
    </row>
    <row r="15" spans="1:8" ht="12.75">
      <c r="A15" s="11"/>
      <c r="B15" s="11"/>
      <c r="C15" s="11"/>
      <c r="E15" s="16"/>
      <c r="F15" s="11"/>
      <c r="G15" s="16"/>
      <c r="H15" s="11"/>
    </row>
    <row r="16" spans="1:8" ht="12.75">
      <c r="A16" s="11" t="s">
        <v>6</v>
      </c>
      <c r="B16" s="11"/>
      <c r="C16" s="17">
        <v>0.16</v>
      </c>
      <c r="E16" s="12">
        <f>(E14*$C$16)</f>
        <v>5320.688000000001</v>
      </c>
      <c r="F16" s="11" t="s">
        <v>3</v>
      </c>
      <c r="G16" s="12">
        <f>(G14*$C$16)</f>
        <v>5833.4224</v>
      </c>
      <c r="H16" s="11" t="s">
        <v>3</v>
      </c>
    </row>
    <row r="17" spans="1:8" ht="13.5" thickBot="1">
      <c r="A17" s="11"/>
      <c r="B17" s="11"/>
      <c r="C17" s="11"/>
      <c r="E17" s="18"/>
      <c r="F17" s="19"/>
      <c r="G17" s="18"/>
      <c r="H17" s="19"/>
    </row>
    <row r="18" spans="1:8" ht="12.75">
      <c r="A18" s="11"/>
      <c r="B18" s="11"/>
      <c r="C18" s="11"/>
      <c r="E18" s="16"/>
      <c r="F18" s="11"/>
      <c r="G18" s="16"/>
      <c r="H18" s="11"/>
    </row>
    <row r="19" spans="1:8" ht="12.75">
      <c r="A19" s="11"/>
      <c r="B19" s="11"/>
      <c r="C19" s="11"/>
      <c r="E19" s="12">
        <f>SUM(E14:E16)</f>
        <v>38574.988000000005</v>
      </c>
      <c r="F19" s="11" t="s">
        <v>3</v>
      </c>
      <c r="G19" s="12">
        <f>SUM(G14:G16)</f>
        <v>42292.3124</v>
      </c>
      <c r="H19" s="11" t="s">
        <v>3</v>
      </c>
    </row>
    <row r="20" spans="1:8" ht="12.75">
      <c r="A20" s="11"/>
      <c r="B20" s="11"/>
      <c r="C20" s="11"/>
      <c r="E20" s="16"/>
      <c r="F20" s="11"/>
      <c r="G20" s="16"/>
      <c r="H20" s="11"/>
    </row>
    <row r="21" spans="1:8" ht="12.75">
      <c r="A21" s="11" t="s">
        <v>7</v>
      </c>
      <c r="B21" s="11"/>
      <c r="C21" s="11"/>
      <c r="E21" s="16"/>
      <c r="F21" s="11"/>
      <c r="G21" s="16"/>
      <c r="H21" s="11"/>
    </row>
    <row r="22" spans="1:8" ht="12.75">
      <c r="A22" s="11" t="s">
        <v>8</v>
      </c>
      <c r="B22" s="11"/>
      <c r="C22" s="34">
        <v>0.1475</v>
      </c>
      <c r="E22" s="12">
        <f>(E14*$C$22)</f>
        <v>4905.00925</v>
      </c>
      <c r="F22" s="11" t="s">
        <v>3</v>
      </c>
      <c r="G22" s="12">
        <f>(G14*$C$22)+0.01</f>
        <v>5377.696275</v>
      </c>
      <c r="H22" s="11" t="s">
        <v>3</v>
      </c>
    </row>
    <row r="23" spans="1:8" ht="13.5" thickBot="1">
      <c r="A23" s="11"/>
      <c r="B23" s="11"/>
      <c r="C23" s="11"/>
      <c r="E23" s="18"/>
      <c r="F23" s="19"/>
      <c r="G23" s="18"/>
      <c r="H23" s="19"/>
    </row>
    <row r="24" spans="1:8" ht="12.75">
      <c r="A24" s="11"/>
      <c r="B24" s="11"/>
      <c r="C24" s="11"/>
      <c r="E24" s="16"/>
      <c r="F24" s="11"/>
      <c r="G24" s="16"/>
      <c r="H24" s="11"/>
    </row>
    <row r="25" spans="1:11" ht="12.75">
      <c r="A25" s="11" t="s">
        <v>9</v>
      </c>
      <c r="B25" s="11"/>
      <c r="C25" s="11"/>
      <c r="E25" s="12">
        <f>SUM(E19:E22)</f>
        <v>43479.99725000001</v>
      </c>
      <c r="F25" s="11" t="s">
        <v>3</v>
      </c>
      <c r="G25" s="12">
        <f>SUM(G19:G22)-0.01</f>
        <v>47669.998675</v>
      </c>
      <c r="H25" s="11" t="s">
        <v>3</v>
      </c>
      <c r="I25" s="16"/>
      <c r="K25" s="16"/>
    </row>
    <row r="26" spans="8:11" ht="12.75">
      <c r="H26" s="11"/>
      <c r="I26" s="35"/>
      <c r="K26" s="35"/>
    </row>
    <row r="28" spans="2:8" ht="12.75">
      <c r="B28" s="26" t="s">
        <v>18</v>
      </c>
      <c r="C28" s="26"/>
      <c r="D28" s="26"/>
      <c r="E28" s="27">
        <v>1070</v>
      </c>
      <c r="F28" s="26" t="s">
        <v>3</v>
      </c>
      <c r="G28" s="26" t="s">
        <v>19</v>
      </c>
      <c r="H28" s="11"/>
    </row>
    <row r="29" ht="12.75">
      <c r="H29" s="11"/>
    </row>
    <row r="30" spans="1:12" ht="12.75">
      <c r="A30" s="21" t="s">
        <v>10</v>
      </c>
      <c r="K30" s="12">
        <f>(60000/166.386)-0.61</f>
        <v>359.99726263026935</v>
      </c>
      <c r="L30" s="11" t="s">
        <v>3</v>
      </c>
    </row>
    <row r="31" spans="1:11" ht="12.75">
      <c r="A31" s="26" t="s">
        <v>42</v>
      </c>
      <c r="K31" s="26">
        <v>214</v>
      </c>
    </row>
    <row r="33" spans="6:8" ht="13.5" thickBot="1">
      <c r="F33" s="3" t="s">
        <v>0</v>
      </c>
      <c r="G33" s="4">
        <v>166.386</v>
      </c>
      <c r="H33" t="s">
        <v>1</v>
      </c>
    </row>
    <row r="34" spans="1:11" ht="16.5" thickBot="1">
      <c r="A34" s="5" t="s">
        <v>49</v>
      </c>
      <c r="B34" s="6"/>
      <c r="C34" s="6"/>
      <c r="D34" s="6"/>
      <c r="E34" s="6"/>
      <c r="F34" s="7"/>
      <c r="G34" s="8"/>
      <c r="H34" s="8"/>
      <c r="I34" s="6"/>
      <c r="J34" s="6"/>
      <c r="K34" s="6"/>
    </row>
    <row r="35" spans="1:8" ht="12.75">
      <c r="A35" s="22"/>
      <c r="F35" s="3"/>
      <c r="G35" s="23"/>
      <c r="H35" s="23"/>
    </row>
    <row r="36" spans="1:8" ht="12.75">
      <c r="A36" s="22"/>
      <c r="F36" s="3"/>
      <c r="G36" s="23"/>
      <c r="H36" s="23"/>
    </row>
    <row r="37" spans="5:7" ht="12.75">
      <c r="E37" s="9"/>
      <c r="F37" s="9"/>
      <c r="G37" s="10" t="s">
        <v>17</v>
      </c>
    </row>
    <row r="38" spans="5:6" ht="12.75">
      <c r="E38" s="11"/>
      <c r="F38" s="11"/>
    </row>
    <row r="39" spans="1:8" ht="12.75">
      <c r="A39" s="11" t="s">
        <v>2</v>
      </c>
      <c r="B39" s="11"/>
      <c r="C39" s="11"/>
      <c r="E39" s="12">
        <v>34269.205</v>
      </c>
      <c r="F39" s="11" t="s">
        <v>3</v>
      </c>
      <c r="G39" s="12">
        <v>37500.555</v>
      </c>
      <c r="H39" s="11" t="s">
        <v>3</v>
      </c>
    </row>
    <row r="40" spans="1:8" ht="12.75">
      <c r="A40" s="11"/>
      <c r="B40" s="11"/>
      <c r="C40" s="11"/>
      <c r="E40" s="12"/>
      <c r="F40" s="14"/>
      <c r="G40" s="13"/>
      <c r="H40" s="14"/>
    </row>
    <row r="41" spans="1:8" ht="12.75">
      <c r="A41" s="11" t="s">
        <v>4</v>
      </c>
      <c r="B41" s="11"/>
      <c r="C41" s="11"/>
      <c r="E41" s="12">
        <v>270</v>
      </c>
      <c r="F41" s="11" t="s">
        <v>3</v>
      </c>
      <c r="G41" s="13">
        <f>(270.46-0.46)</f>
        <v>270</v>
      </c>
      <c r="H41" s="11" t="s">
        <v>3</v>
      </c>
    </row>
    <row r="42" spans="1:8" ht="12.75">
      <c r="A42" s="11"/>
      <c r="B42" s="11"/>
      <c r="C42" s="11"/>
      <c r="E42" s="12"/>
      <c r="F42" s="11"/>
      <c r="G42" s="15"/>
      <c r="H42" s="11"/>
    </row>
    <row r="43" spans="1:8" ht="12.75">
      <c r="A43" s="11"/>
      <c r="B43" s="11"/>
      <c r="C43" s="11"/>
      <c r="E43" s="12"/>
      <c r="F43" s="11"/>
      <c r="G43" s="15"/>
      <c r="H43" s="11"/>
    </row>
    <row r="44" spans="1:8" ht="12.75">
      <c r="A44" s="11" t="s">
        <v>5</v>
      </c>
      <c r="B44" s="11"/>
      <c r="C44" s="11"/>
      <c r="E44" s="12">
        <f>SUM(E39:E41)</f>
        <v>34539.205</v>
      </c>
      <c r="F44" s="11" t="s">
        <v>3</v>
      </c>
      <c r="G44" s="12">
        <f>SUM(G39:G41)</f>
        <v>37770.555</v>
      </c>
      <c r="H44" s="11" t="s">
        <v>3</v>
      </c>
    </row>
    <row r="45" spans="1:8" ht="12.75">
      <c r="A45" s="11"/>
      <c r="B45" s="11"/>
      <c r="C45" s="11"/>
      <c r="E45" s="12"/>
      <c r="F45" s="11"/>
      <c r="G45" s="16"/>
      <c r="H45" s="11"/>
    </row>
    <row r="46" spans="1:8" ht="12.75">
      <c r="A46" s="11" t="s">
        <v>6</v>
      </c>
      <c r="B46" s="11"/>
      <c r="C46" s="17">
        <v>0.16</v>
      </c>
      <c r="E46" s="12">
        <f>(E44*$C$16)</f>
        <v>5526.272800000001</v>
      </c>
      <c r="F46" s="11" t="s">
        <v>3</v>
      </c>
      <c r="G46" s="12">
        <f>(G44*$C$16)</f>
        <v>6043.2888</v>
      </c>
      <c r="H46" s="11" t="s">
        <v>3</v>
      </c>
    </row>
    <row r="47" spans="1:8" ht="13.5" thickBot="1">
      <c r="A47" s="11"/>
      <c r="B47" s="11"/>
      <c r="C47" s="11"/>
      <c r="E47" s="20"/>
      <c r="F47" s="19"/>
      <c r="G47" s="18"/>
      <c r="H47" s="19"/>
    </row>
    <row r="48" spans="1:8" ht="12.75">
      <c r="A48" s="11"/>
      <c r="B48" s="11"/>
      <c r="C48" s="11"/>
      <c r="E48" s="12"/>
      <c r="F48" s="11"/>
      <c r="G48" s="16"/>
      <c r="H48" s="11"/>
    </row>
    <row r="49" spans="1:8" ht="12.75">
      <c r="A49" s="11"/>
      <c r="B49" s="11"/>
      <c r="C49" s="11"/>
      <c r="E49" s="12">
        <f>SUM(E44:E46)</f>
        <v>40065.4778</v>
      </c>
      <c r="F49" s="11" t="s">
        <v>3</v>
      </c>
      <c r="G49" s="12">
        <f>SUM(G44:G46)</f>
        <v>43813.8438</v>
      </c>
      <c r="H49" s="11" t="s">
        <v>3</v>
      </c>
    </row>
    <row r="50" spans="1:8" ht="12.75">
      <c r="A50" s="11"/>
      <c r="B50" s="11"/>
      <c r="C50" s="11"/>
      <c r="E50" s="12"/>
      <c r="F50" s="11"/>
      <c r="G50" s="16"/>
      <c r="H50" s="11"/>
    </row>
    <row r="51" spans="1:8" ht="12.75">
      <c r="A51" s="11" t="s">
        <v>7</v>
      </c>
      <c r="B51" s="11"/>
      <c r="C51" s="11"/>
      <c r="E51" s="12"/>
      <c r="F51" s="11"/>
      <c r="G51" s="16"/>
      <c r="H51" s="11"/>
    </row>
    <row r="52" spans="1:8" ht="12.75">
      <c r="A52" s="11" t="s">
        <v>8</v>
      </c>
      <c r="B52" s="11"/>
      <c r="C52" s="34">
        <v>0.1475</v>
      </c>
      <c r="E52" s="12">
        <f>(E44*$C$22)-0.01</f>
        <v>5094.5227374999995</v>
      </c>
      <c r="F52" s="11" t="s">
        <v>3</v>
      </c>
      <c r="G52" s="12">
        <f>(G44*$C$22)+0.01</f>
        <v>5571.1668625</v>
      </c>
      <c r="H52" s="11" t="s">
        <v>3</v>
      </c>
    </row>
    <row r="53" spans="1:8" ht="13.5" thickBot="1">
      <c r="A53" s="11"/>
      <c r="B53" s="11"/>
      <c r="C53" s="11"/>
      <c r="E53" s="20"/>
      <c r="F53" s="19"/>
      <c r="G53" s="18"/>
      <c r="H53" s="19"/>
    </row>
    <row r="54" spans="1:8" ht="12.75">
      <c r="A54" s="11"/>
      <c r="B54" s="11"/>
      <c r="C54" s="11"/>
      <c r="E54" s="12"/>
      <c r="F54" s="11"/>
      <c r="G54" s="16"/>
      <c r="H54" s="11"/>
    </row>
    <row r="55" spans="1:11" ht="12.75">
      <c r="A55" s="11" t="s">
        <v>9</v>
      </c>
      <c r="B55" s="11"/>
      <c r="C55" s="11"/>
      <c r="E55" s="12">
        <f>SUM(E49:E52)</f>
        <v>45160.000537500004</v>
      </c>
      <c r="F55" s="11" t="s">
        <v>3</v>
      </c>
      <c r="G55" s="12">
        <f>SUM(G49:G52)-0.01</f>
        <v>49385.0006625</v>
      </c>
      <c r="H55" s="11" t="s">
        <v>3</v>
      </c>
      <c r="I55" s="16"/>
      <c r="K55" s="16"/>
    </row>
    <row r="56" spans="8:11" ht="12.75">
      <c r="H56" s="11"/>
      <c r="I56" s="35"/>
      <c r="K56" s="35"/>
    </row>
    <row r="57" ht="12.75">
      <c r="H57" s="11"/>
    </row>
    <row r="58" spans="2:8" ht="12.75">
      <c r="B58" s="26" t="s">
        <v>18</v>
      </c>
      <c r="C58" s="26"/>
      <c r="D58" s="26"/>
      <c r="E58" s="27">
        <v>1070</v>
      </c>
      <c r="F58" s="26" t="s">
        <v>3</v>
      </c>
      <c r="G58" s="26" t="s">
        <v>19</v>
      </c>
      <c r="H58" s="11"/>
    </row>
    <row r="59" ht="12.75">
      <c r="H59" s="11"/>
    </row>
    <row r="60" spans="2:8" ht="12.75">
      <c r="B60" s="26" t="s">
        <v>20</v>
      </c>
      <c r="C60" s="26"/>
      <c r="D60" s="26"/>
      <c r="E60" s="27">
        <v>3600</v>
      </c>
      <c r="F60" s="26" t="s">
        <v>3</v>
      </c>
      <c r="G60" s="26" t="s">
        <v>19</v>
      </c>
      <c r="H60" s="26"/>
    </row>
    <row r="61" ht="12.75">
      <c r="H61" s="11"/>
    </row>
    <row r="62" spans="1:12" ht="12.75">
      <c r="A62" s="21" t="s">
        <v>10</v>
      </c>
      <c r="K62" s="12">
        <f>K30</f>
        <v>359.99726263026935</v>
      </c>
      <c r="L62" s="11" t="s">
        <v>3</v>
      </c>
    </row>
    <row r="63" spans="1:11" ht="12.75">
      <c r="A63" s="26" t="s">
        <v>42</v>
      </c>
      <c r="K63" s="26">
        <v>214</v>
      </c>
    </row>
    <row r="64" spans="6:7" ht="12.75">
      <c r="F64" s="3"/>
      <c r="G64" s="4"/>
    </row>
    <row r="65" spans="1:7" ht="15.75">
      <c r="A65" s="1" t="s">
        <v>40</v>
      </c>
      <c r="F65" s="3"/>
      <c r="G65" s="4"/>
    </row>
    <row r="66" spans="6:7" ht="12.75">
      <c r="F66" s="3"/>
      <c r="G66" s="4"/>
    </row>
    <row r="67" spans="6:7" ht="12.75">
      <c r="F67" s="3"/>
      <c r="G67" s="4"/>
    </row>
    <row r="68" spans="6:7" ht="12.75">
      <c r="F68" s="3"/>
      <c r="G68" s="4"/>
    </row>
    <row r="69" spans="6:8" ht="13.5" thickBot="1">
      <c r="F69" s="3" t="s">
        <v>0</v>
      </c>
      <c r="G69" s="4">
        <v>166.386</v>
      </c>
      <c r="H69" t="s">
        <v>1</v>
      </c>
    </row>
    <row r="70" spans="1:11" ht="16.5" thickBot="1">
      <c r="A70" s="5" t="s">
        <v>48</v>
      </c>
      <c r="B70" s="6"/>
      <c r="C70" s="6"/>
      <c r="D70" s="6"/>
      <c r="E70" s="6"/>
      <c r="F70" s="7"/>
      <c r="G70" s="8"/>
      <c r="H70" s="8"/>
      <c r="I70" s="6"/>
      <c r="J70" s="6"/>
      <c r="K70" s="6"/>
    </row>
    <row r="71" spans="1:8" ht="12.75">
      <c r="A71" s="22"/>
      <c r="F71" s="3"/>
      <c r="G71" s="23"/>
      <c r="H71" s="23"/>
    </row>
    <row r="72" spans="1:8" ht="12.75">
      <c r="A72" s="22"/>
      <c r="F72" s="3"/>
      <c r="G72" s="23"/>
      <c r="H72" s="23"/>
    </row>
    <row r="73" spans="5:6" ht="12.75">
      <c r="E73" s="9"/>
      <c r="F73" s="9"/>
    </row>
    <row r="74" spans="5:6" ht="12.75">
      <c r="E74" s="11"/>
      <c r="F74" s="11"/>
    </row>
    <row r="75" spans="1:6" ht="12.75">
      <c r="A75" s="11" t="s">
        <v>2</v>
      </c>
      <c r="B75" s="11"/>
      <c r="C75" s="11"/>
      <c r="E75" s="12">
        <v>39856.2</v>
      </c>
      <c r="F75" s="11" t="s">
        <v>3</v>
      </c>
    </row>
    <row r="76" spans="1:6" ht="12.75">
      <c r="A76" s="11"/>
      <c r="B76" s="11"/>
      <c r="C76" s="11"/>
      <c r="E76" s="12"/>
      <c r="F76" s="14"/>
    </row>
    <row r="77" spans="1:6" ht="12.75">
      <c r="A77" s="11" t="s">
        <v>4</v>
      </c>
      <c r="B77" s="11"/>
      <c r="C77" s="11"/>
      <c r="E77" s="12">
        <v>270</v>
      </c>
      <c r="F77" s="11" t="s">
        <v>3</v>
      </c>
    </row>
    <row r="78" spans="1:6" ht="12.75">
      <c r="A78" s="11"/>
      <c r="B78" s="11"/>
      <c r="C78" s="11"/>
      <c r="E78" s="12"/>
      <c r="F78" s="11"/>
    </row>
    <row r="79" spans="1:6" ht="12.75">
      <c r="A79" s="11"/>
      <c r="B79" s="11"/>
      <c r="C79" s="11"/>
      <c r="E79" s="12"/>
      <c r="F79" s="11"/>
    </row>
    <row r="80" spans="1:6" ht="12.75">
      <c r="A80" s="11" t="s">
        <v>5</v>
      </c>
      <c r="B80" s="11"/>
      <c r="C80" s="11"/>
      <c r="E80" s="12">
        <f>SUM(E75:E77)</f>
        <v>40126.2</v>
      </c>
      <c r="F80" s="11" t="s">
        <v>3</v>
      </c>
    </row>
    <row r="81" spans="1:6" ht="12.75">
      <c r="A81" s="11"/>
      <c r="B81" s="11"/>
      <c r="C81" s="11"/>
      <c r="E81" s="12"/>
      <c r="F81" s="11"/>
    </row>
    <row r="82" spans="1:6" ht="12.75">
      <c r="A82" s="11" t="s">
        <v>6</v>
      </c>
      <c r="B82" s="11"/>
      <c r="C82" s="17">
        <v>0.16</v>
      </c>
      <c r="E82" s="12">
        <f>(E80*$C$16)</f>
        <v>6420.192</v>
      </c>
      <c r="F82" s="11" t="s">
        <v>3</v>
      </c>
    </row>
    <row r="83" spans="1:6" ht="13.5" thickBot="1">
      <c r="A83" s="11"/>
      <c r="B83" s="11"/>
      <c r="C83" s="11"/>
      <c r="E83" s="20"/>
      <c r="F83" s="19"/>
    </row>
    <row r="84" spans="1:6" ht="12.75">
      <c r="A84" s="11"/>
      <c r="B84" s="11"/>
      <c r="C84" s="11"/>
      <c r="E84" s="12"/>
      <c r="F84" s="11"/>
    </row>
    <row r="85" spans="1:6" ht="12.75">
      <c r="A85" s="11"/>
      <c r="B85" s="11"/>
      <c r="C85" s="11"/>
      <c r="E85" s="12">
        <f>SUM(E80:E82)</f>
        <v>46546.392</v>
      </c>
      <c r="F85" s="11" t="s">
        <v>3</v>
      </c>
    </row>
    <row r="86" spans="1:6" ht="12.75">
      <c r="A86" s="11"/>
      <c r="B86" s="11"/>
      <c r="C86" s="11"/>
      <c r="E86" s="12"/>
      <c r="F86" s="11"/>
    </row>
    <row r="87" spans="1:6" ht="12.75">
      <c r="A87" s="11" t="s">
        <v>7</v>
      </c>
      <c r="B87" s="11"/>
      <c r="C87" s="11"/>
      <c r="E87" s="12"/>
      <c r="F87" s="11"/>
    </row>
    <row r="88" spans="1:6" ht="12.75">
      <c r="A88" s="11" t="s">
        <v>8</v>
      </c>
      <c r="B88" s="11"/>
      <c r="C88" s="34">
        <v>0.1475</v>
      </c>
      <c r="E88" s="12">
        <f>(E80*$C$22)-0.01</f>
        <v>5918.6044999999995</v>
      </c>
      <c r="F88" s="11" t="s">
        <v>3</v>
      </c>
    </row>
    <row r="89" spans="1:6" ht="13.5" thickBot="1">
      <c r="A89" s="11"/>
      <c r="B89" s="11"/>
      <c r="C89" s="11"/>
      <c r="E89" s="20"/>
      <c r="F89" s="19"/>
    </row>
    <row r="90" spans="1:6" ht="12.75">
      <c r="A90" s="11"/>
      <c r="B90" s="11"/>
      <c r="C90" s="11"/>
      <c r="E90" s="12"/>
      <c r="F90" s="11"/>
    </row>
    <row r="91" spans="1:7" ht="12.75">
      <c r="A91" s="11" t="s">
        <v>9</v>
      </c>
      <c r="B91" s="11"/>
      <c r="C91" s="11"/>
      <c r="E91" s="12">
        <f>SUM(E85:E88)</f>
        <v>52464.9965</v>
      </c>
      <c r="F91" s="11" t="s">
        <v>3</v>
      </c>
      <c r="G91" s="16"/>
    </row>
    <row r="92" spans="7:8" ht="12.75">
      <c r="G92" s="35"/>
      <c r="H92" s="11"/>
    </row>
    <row r="93" ht="12.75">
      <c r="H93" s="11"/>
    </row>
    <row r="94" spans="2:8" ht="12.75">
      <c r="B94" s="26" t="s">
        <v>20</v>
      </c>
      <c r="C94" s="26"/>
      <c r="D94" s="26"/>
      <c r="E94" s="27">
        <v>3600</v>
      </c>
      <c r="F94" s="26" t="s">
        <v>3</v>
      </c>
      <c r="G94" s="26" t="s">
        <v>19</v>
      </c>
      <c r="H94" s="26"/>
    </row>
    <row r="95" ht="12.75">
      <c r="H95" s="11"/>
    </row>
    <row r="96" ht="12.75">
      <c r="H96" s="11"/>
    </row>
    <row r="97" spans="1:12" ht="12.75">
      <c r="A97" s="21" t="s">
        <v>10</v>
      </c>
      <c r="K97" s="12">
        <f>K62</f>
        <v>359.99726263026935</v>
      </c>
      <c r="L97" s="11" t="s">
        <v>3</v>
      </c>
    </row>
    <row r="98" spans="1:11" ht="12.75">
      <c r="A98" s="26" t="s">
        <v>42</v>
      </c>
      <c r="K98" s="26">
        <v>214</v>
      </c>
    </row>
  </sheetData>
  <sheetProtection password="CC6D" sheet="1" objects="1" scenarios="1"/>
  <printOptions/>
  <pageMargins left="0.75" right="0.75" top="0.5905511811023623" bottom="0.78" header="0" footer="0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86">
      <selection activeCell="D96" sqref="D96"/>
    </sheetView>
  </sheetViews>
  <sheetFormatPr defaultColWidth="11.421875" defaultRowHeight="12.75"/>
  <sheetData>
    <row r="1" ht="15.75">
      <c r="A1" s="1" t="s">
        <v>60</v>
      </c>
    </row>
    <row r="3" ht="12.75">
      <c r="A3" s="2"/>
    </row>
    <row r="4" ht="12.75">
      <c r="A4" s="2"/>
    </row>
    <row r="5" spans="5:7" ht="12.75">
      <c r="E5" s="3" t="s">
        <v>0</v>
      </c>
      <c r="F5" s="4">
        <v>166.386</v>
      </c>
      <c r="G5" t="s">
        <v>1</v>
      </c>
    </row>
    <row r="6" ht="13.5" thickBot="1"/>
    <row r="7" spans="1:7" ht="16.5" thickBot="1">
      <c r="A7" s="5" t="s">
        <v>33</v>
      </c>
      <c r="B7" s="6"/>
      <c r="C7" s="6"/>
      <c r="D7" s="6"/>
      <c r="E7" s="6"/>
      <c r="F7" s="7"/>
      <c r="G7" s="8"/>
    </row>
    <row r="8" spans="4:5" ht="12.75">
      <c r="D8" s="9"/>
      <c r="E8" s="9"/>
    </row>
    <row r="9" ht="12.75">
      <c r="D9" s="10"/>
    </row>
    <row r="10" spans="1:5" ht="12.75">
      <c r="A10" s="11" t="s">
        <v>2</v>
      </c>
      <c r="B10" s="11"/>
      <c r="C10" s="11"/>
      <c r="D10" s="12">
        <v>84158.3</v>
      </c>
      <c r="E10" s="11" t="s">
        <v>3</v>
      </c>
    </row>
    <row r="11" spans="1:5" ht="12.75">
      <c r="A11" s="11"/>
      <c r="B11" s="11"/>
      <c r="C11" s="11"/>
      <c r="D11" s="12"/>
      <c r="E11" s="14"/>
    </row>
    <row r="12" spans="1:5" ht="12.75">
      <c r="A12" s="11" t="s">
        <v>4</v>
      </c>
      <c r="B12" s="11"/>
      <c r="C12" s="11"/>
      <c r="D12" s="12">
        <v>270</v>
      </c>
      <c r="E12" s="11" t="s">
        <v>3</v>
      </c>
    </row>
    <row r="13" spans="1:5" ht="12.75">
      <c r="A13" s="11"/>
      <c r="B13" s="11"/>
      <c r="C13" s="11"/>
      <c r="D13" s="12"/>
      <c r="E13" s="11"/>
    </row>
    <row r="14" spans="1:5" ht="12.75">
      <c r="A14" s="11"/>
      <c r="B14" s="11"/>
      <c r="C14" s="11"/>
      <c r="D14" s="12"/>
      <c r="E14" s="11"/>
    </row>
    <row r="15" spans="1:5" ht="12.75">
      <c r="A15" s="11" t="s">
        <v>5</v>
      </c>
      <c r="B15" s="11"/>
      <c r="C15" s="11"/>
      <c r="D15" s="12">
        <f>SUM(D10:D12)</f>
        <v>84428.3</v>
      </c>
      <c r="E15" s="11" t="s">
        <v>3</v>
      </c>
    </row>
    <row r="16" spans="1:5" ht="12.75">
      <c r="A16" s="11"/>
      <c r="B16" s="11"/>
      <c r="C16" s="11"/>
      <c r="D16" s="12"/>
      <c r="E16" s="11"/>
    </row>
    <row r="17" spans="1:5" ht="12.75">
      <c r="A17" s="11" t="s">
        <v>6</v>
      </c>
      <c r="B17" s="11"/>
      <c r="C17" s="17">
        <v>0.16</v>
      </c>
      <c r="D17" s="12">
        <f>(D15*C17)</f>
        <v>13508.528</v>
      </c>
      <c r="E17" s="11" t="s">
        <v>3</v>
      </c>
    </row>
    <row r="18" spans="1:5" ht="13.5" thickBot="1">
      <c r="A18" s="11"/>
      <c r="B18" s="11"/>
      <c r="C18" s="11"/>
      <c r="D18" s="20"/>
      <c r="E18" s="19"/>
    </row>
    <row r="19" spans="1:5" ht="12.75">
      <c r="A19" s="11"/>
      <c r="B19" s="11"/>
      <c r="C19" s="11"/>
      <c r="D19" s="12"/>
      <c r="E19" s="11"/>
    </row>
    <row r="20" spans="1:5" ht="12.75">
      <c r="A20" s="11"/>
      <c r="B20" s="11"/>
      <c r="C20" s="11"/>
      <c r="D20" s="12">
        <f>SUM(D15:D17)</f>
        <v>97936.82800000001</v>
      </c>
      <c r="E20" s="11" t="s">
        <v>3</v>
      </c>
    </row>
    <row r="21" spans="1:5" ht="12.75">
      <c r="A21" s="11"/>
      <c r="B21" s="11"/>
      <c r="C21" s="11"/>
      <c r="D21" s="12"/>
      <c r="E21" s="11"/>
    </row>
    <row r="22" spans="1:5" ht="12.75">
      <c r="A22" s="11" t="s">
        <v>7</v>
      </c>
      <c r="B22" s="11"/>
      <c r="C22" s="11"/>
      <c r="D22" s="12"/>
      <c r="E22" s="11"/>
    </row>
    <row r="23" spans="1:5" ht="12.75">
      <c r="A23" s="11" t="s">
        <v>8</v>
      </c>
      <c r="B23" s="11"/>
      <c r="C23" s="34">
        <v>0.1475</v>
      </c>
      <c r="D23" s="12">
        <f>(D15*C23)</f>
        <v>12453.17425</v>
      </c>
      <c r="E23" s="11" t="s">
        <v>3</v>
      </c>
    </row>
    <row r="24" spans="1:5" ht="13.5" thickBot="1">
      <c r="A24" s="11"/>
      <c r="B24" s="11"/>
      <c r="C24" s="11"/>
      <c r="D24" s="20"/>
      <c r="E24" s="19"/>
    </row>
    <row r="25" spans="1:5" ht="12.75">
      <c r="A25" s="11"/>
      <c r="B25" s="11"/>
      <c r="C25" s="11"/>
      <c r="D25" s="12"/>
      <c r="E25" s="11"/>
    </row>
    <row r="26" spans="1:5" ht="12.75">
      <c r="A26" s="11" t="s">
        <v>9</v>
      </c>
      <c r="B26" s="11"/>
      <c r="C26" s="11"/>
      <c r="D26" s="12">
        <f>SUM(D20:D23)</f>
        <v>110390.00225</v>
      </c>
      <c r="E26" s="11" t="s">
        <v>3</v>
      </c>
    </row>
    <row r="27" ht="12.75">
      <c r="H27" s="11"/>
    </row>
    <row r="28" spans="2:9" ht="12.75">
      <c r="B28" s="21" t="s">
        <v>10</v>
      </c>
      <c r="G28" s="28">
        <f>(60000/166.386)-0.61</f>
        <v>359.99726263026935</v>
      </c>
      <c r="H28" s="11"/>
      <c r="I28" s="24"/>
    </row>
    <row r="29" spans="2:7" ht="12.75">
      <c r="B29" s="26" t="s">
        <v>42</v>
      </c>
      <c r="G29" s="26">
        <v>219</v>
      </c>
    </row>
    <row r="30" spans="2:9" ht="12.75">
      <c r="B30" s="21"/>
      <c r="G30" s="28"/>
      <c r="H30" s="11"/>
      <c r="I30" s="24"/>
    </row>
    <row r="31" spans="2:9" ht="12.75">
      <c r="B31" s="21"/>
      <c r="G31" s="28"/>
      <c r="H31" s="11"/>
      <c r="I31" s="24"/>
    </row>
    <row r="32" spans="2:9" ht="12.75">
      <c r="B32" s="21"/>
      <c r="E32" s="3"/>
      <c r="F32" s="4"/>
      <c r="H32" s="11"/>
      <c r="I32" s="24"/>
    </row>
    <row r="33" spans="2:9" ht="13.5" thickBot="1">
      <c r="B33" s="21"/>
      <c r="G33" s="28"/>
      <c r="H33" s="11"/>
      <c r="I33" s="24"/>
    </row>
    <row r="34" spans="1:7" ht="16.5" thickBot="1">
      <c r="A34" s="5" t="s">
        <v>34</v>
      </c>
      <c r="B34" s="6"/>
      <c r="C34" s="6"/>
      <c r="D34" s="6"/>
      <c r="E34" s="6"/>
      <c r="F34" s="6"/>
      <c r="G34" s="6"/>
    </row>
    <row r="36" spans="4:5" ht="12.75">
      <c r="D36" s="11"/>
      <c r="E36" s="11"/>
    </row>
    <row r="37" spans="1:5" ht="12.75">
      <c r="A37" s="11" t="s">
        <v>2</v>
      </c>
      <c r="B37" s="11"/>
      <c r="C37" s="11"/>
      <c r="D37" s="12">
        <v>88892.52</v>
      </c>
      <c r="E37" s="11" t="s">
        <v>3</v>
      </c>
    </row>
    <row r="38" spans="1:5" ht="12.75">
      <c r="A38" s="11"/>
      <c r="B38" s="11"/>
      <c r="C38" s="11"/>
      <c r="D38" s="12"/>
      <c r="E38" s="14"/>
    </row>
    <row r="39" spans="1:5" ht="12.75">
      <c r="A39" s="11" t="s">
        <v>4</v>
      </c>
      <c r="B39" s="11"/>
      <c r="C39" s="11"/>
      <c r="D39" s="12">
        <v>270</v>
      </c>
      <c r="E39" s="11" t="s">
        <v>3</v>
      </c>
    </row>
    <row r="40" spans="1:5" ht="12.75">
      <c r="A40" s="11"/>
      <c r="B40" s="11"/>
      <c r="C40" s="11"/>
      <c r="D40" s="16"/>
      <c r="E40" s="11"/>
    </row>
    <row r="41" spans="1:5" ht="12.75">
      <c r="A41" s="11"/>
      <c r="B41" s="11"/>
      <c r="C41" s="11"/>
      <c r="D41" s="16"/>
      <c r="E41" s="11"/>
    </row>
    <row r="42" spans="1:5" ht="12.75">
      <c r="A42" s="11" t="s">
        <v>5</v>
      </c>
      <c r="B42" s="11"/>
      <c r="C42" s="11"/>
      <c r="D42" s="12">
        <f>SUM(D37:D39)</f>
        <v>89162.52</v>
      </c>
      <c r="E42" s="11" t="s">
        <v>3</v>
      </c>
    </row>
    <row r="43" spans="1:5" ht="12.75">
      <c r="A43" s="11"/>
      <c r="B43" s="11"/>
      <c r="C43" s="11"/>
      <c r="D43" s="16"/>
      <c r="E43" s="11"/>
    </row>
    <row r="44" spans="1:5" ht="12.75">
      <c r="A44" s="11" t="s">
        <v>6</v>
      </c>
      <c r="B44" s="11"/>
      <c r="C44" s="17">
        <v>0.16</v>
      </c>
      <c r="D44" s="12">
        <f>(D42*C44)</f>
        <v>14266.003200000001</v>
      </c>
      <c r="E44" s="11" t="s">
        <v>3</v>
      </c>
    </row>
    <row r="45" spans="1:5" ht="13.5" thickBot="1">
      <c r="A45" s="11"/>
      <c r="B45" s="11"/>
      <c r="C45" s="11"/>
      <c r="D45" s="18"/>
      <c r="E45" s="19"/>
    </row>
    <row r="46" spans="1:5" ht="12.75">
      <c r="A46" s="11"/>
      <c r="B46" s="11"/>
      <c r="C46" s="11"/>
      <c r="D46" s="16"/>
      <c r="E46" s="11"/>
    </row>
    <row r="47" spans="1:5" ht="12.75">
      <c r="A47" s="11"/>
      <c r="B47" s="11"/>
      <c r="C47" s="11"/>
      <c r="D47" s="12">
        <f>SUM(D42:D44)</f>
        <v>103428.52320000001</v>
      </c>
      <c r="E47" s="11" t="s">
        <v>3</v>
      </c>
    </row>
    <row r="48" spans="1:5" ht="12.75">
      <c r="A48" s="11"/>
      <c r="B48" s="11"/>
      <c r="C48" s="11"/>
      <c r="D48" s="16"/>
      <c r="E48" s="11"/>
    </row>
    <row r="49" spans="1:5" ht="12.75">
      <c r="A49" s="11" t="s">
        <v>7</v>
      </c>
      <c r="B49" s="11"/>
      <c r="C49" s="11"/>
      <c r="D49" s="16"/>
      <c r="E49" s="11"/>
    </row>
    <row r="50" spans="1:5" ht="12.75">
      <c r="A50" s="11" t="s">
        <v>8</v>
      </c>
      <c r="B50" s="11"/>
      <c r="C50" s="34">
        <v>0.1475</v>
      </c>
      <c r="D50" s="12">
        <f>(D42*C50)</f>
        <v>13151.4717</v>
      </c>
      <c r="E50" s="11" t="s">
        <v>3</v>
      </c>
    </row>
    <row r="51" spans="1:5" ht="13.5" thickBot="1">
      <c r="A51" s="11"/>
      <c r="B51" s="11"/>
      <c r="C51" s="11"/>
      <c r="D51" s="18"/>
      <c r="E51" s="19"/>
    </row>
    <row r="52" spans="1:5" ht="12.75">
      <c r="A52" s="11"/>
      <c r="B52" s="11"/>
      <c r="C52" s="11"/>
      <c r="D52" s="16"/>
      <c r="E52" s="11"/>
    </row>
    <row r="53" spans="1:5" ht="12.75">
      <c r="A53" s="11" t="s">
        <v>9</v>
      </c>
      <c r="B53" s="11"/>
      <c r="C53" s="11"/>
      <c r="D53" s="12">
        <f>SUM(D47:D50)+0.01</f>
        <v>116580.0049</v>
      </c>
      <c r="E53" s="11" t="s">
        <v>3</v>
      </c>
    </row>
    <row r="56" spans="2:7" ht="12.75">
      <c r="B56" s="21" t="s">
        <v>10</v>
      </c>
      <c r="G56" s="28">
        <f>G28</f>
        <v>359.99726263026935</v>
      </c>
    </row>
    <row r="57" spans="2:7" ht="12.75">
      <c r="B57" s="26" t="s">
        <v>42</v>
      </c>
      <c r="G57" s="26">
        <v>219</v>
      </c>
    </row>
    <row r="59" ht="15.75">
      <c r="A59" s="1" t="s">
        <v>60</v>
      </c>
    </row>
    <row r="62" spans="5:7" ht="12.75">
      <c r="E62" s="3" t="s">
        <v>0</v>
      </c>
      <c r="F62" s="4">
        <v>166.386</v>
      </c>
      <c r="G62" t="s">
        <v>1</v>
      </c>
    </row>
    <row r="63" ht="13.5" thickBot="1"/>
    <row r="64" spans="1:7" ht="16.5" thickBot="1">
      <c r="A64" s="5" t="s">
        <v>35</v>
      </c>
      <c r="B64" s="6"/>
      <c r="C64" s="6"/>
      <c r="D64" s="6"/>
      <c r="E64" s="6"/>
      <c r="F64" s="6"/>
      <c r="G64" s="6"/>
    </row>
    <row r="66" spans="4:5" ht="12.75">
      <c r="D66" s="10"/>
      <c r="E66" s="9"/>
    </row>
    <row r="67" spans="4:5" ht="12.75">
      <c r="D67" s="11"/>
      <c r="E67" s="11"/>
    </row>
    <row r="68" spans="1:5" ht="12.75">
      <c r="A68" s="11" t="s">
        <v>2</v>
      </c>
      <c r="B68" s="11"/>
      <c r="C68" s="11"/>
      <c r="D68" s="12">
        <v>98360.97</v>
      </c>
      <c r="E68" s="11" t="s">
        <v>3</v>
      </c>
    </row>
    <row r="69" spans="1:5" ht="12.75">
      <c r="A69" s="11"/>
      <c r="B69" s="11"/>
      <c r="C69" s="11"/>
      <c r="D69" s="12"/>
      <c r="E69" s="14"/>
    </row>
    <row r="70" spans="1:5" ht="12.75">
      <c r="A70" s="11" t="s">
        <v>4</v>
      </c>
      <c r="B70" s="11"/>
      <c r="C70" s="11"/>
      <c r="D70" s="12">
        <v>270</v>
      </c>
      <c r="E70" s="11" t="s">
        <v>3</v>
      </c>
    </row>
    <row r="71" spans="1:5" ht="12.75">
      <c r="A71" s="11"/>
      <c r="B71" s="11"/>
      <c r="C71" s="11"/>
      <c r="D71" s="16"/>
      <c r="E71" s="11"/>
    </row>
    <row r="72" spans="1:5" ht="12.75">
      <c r="A72" s="11"/>
      <c r="B72" s="11"/>
      <c r="C72" s="11"/>
      <c r="D72" s="16"/>
      <c r="E72" s="11"/>
    </row>
    <row r="73" spans="1:5" ht="12.75">
      <c r="A73" s="11" t="s">
        <v>5</v>
      </c>
      <c r="B73" s="11"/>
      <c r="C73" s="11"/>
      <c r="D73" s="12">
        <f>SUM(D68:D70)</f>
        <v>98630.97</v>
      </c>
      <c r="E73" s="11" t="s">
        <v>3</v>
      </c>
    </row>
    <row r="74" spans="1:5" ht="12.75">
      <c r="A74" s="11"/>
      <c r="B74" s="11"/>
      <c r="C74" s="11"/>
      <c r="D74" s="16"/>
      <c r="E74" s="11"/>
    </row>
    <row r="75" spans="1:5" ht="12.75">
      <c r="A75" s="11" t="s">
        <v>6</v>
      </c>
      <c r="B75" s="11"/>
      <c r="C75" s="17">
        <v>0.16</v>
      </c>
      <c r="D75" s="12">
        <f>(D73*C75)</f>
        <v>15780.9552</v>
      </c>
      <c r="E75" s="11" t="s">
        <v>3</v>
      </c>
    </row>
    <row r="76" spans="1:5" ht="13.5" thickBot="1">
      <c r="A76" s="11"/>
      <c r="B76" s="11"/>
      <c r="C76" s="11"/>
      <c r="D76" s="18"/>
      <c r="E76" s="19"/>
    </row>
    <row r="77" spans="1:5" ht="12.75">
      <c r="A77" s="11"/>
      <c r="B77" s="11"/>
      <c r="C77" s="11"/>
      <c r="D77" s="16"/>
      <c r="E77" s="11"/>
    </row>
    <row r="78" spans="1:5" ht="12.75">
      <c r="A78" s="11"/>
      <c r="B78" s="11"/>
      <c r="C78" s="11"/>
      <c r="D78" s="12">
        <f>SUM(D73:D75)</f>
        <v>114411.9252</v>
      </c>
      <c r="E78" s="11" t="s">
        <v>3</v>
      </c>
    </row>
    <row r="79" spans="1:5" ht="12.75">
      <c r="A79" s="11"/>
      <c r="B79" s="11"/>
      <c r="C79" s="11"/>
      <c r="D79" s="16"/>
      <c r="E79" s="11"/>
    </row>
    <row r="80" spans="1:5" ht="12.75">
      <c r="A80" s="11" t="s">
        <v>7</v>
      </c>
      <c r="B80" s="11"/>
      <c r="C80" s="11"/>
      <c r="D80" s="16"/>
      <c r="E80" s="11"/>
    </row>
    <row r="81" spans="1:5" ht="12.75">
      <c r="A81" s="11" t="s">
        <v>8</v>
      </c>
      <c r="B81" s="11"/>
      <c r="C81" s="34">
        <v>0.1475</v>
      </c>
      <c r="D81" s="12">
        <f>(D73*C81)</f>
        <v>14548.068075</v>
      </c>
      <c r="E81" s="11" t="s">
        <v>3</v>
      </c>
    </row>
    <row r="82" spans="1:5" ht="13.5" thickBot="1">
      <c r="A82" s="11"/>
      <c r="B82" s="11"/>
      <c r="C82" s="11"/>
      <c r="D82" s="18"/>
      <c r="E82" s="19"/>
    </row>
    <row r="83" spans="1:5" ht="12.75">
      <c r="A83" s="11"/>
      <c r="B83" s="11"/>
      <c r="C83" s="11"/>
      <c r="D83" s="16"/>
      <c r="E83" s="11"/>
    </row>
    <row r="84" spans="1:5" ht="12.75">
      <c r="A84" s="11" t="s">
        <v>9</v>
      </c>
      <c r="B84" s="11"/>
      <c r="C84" s="11"/>
      <c r="D84" s="12">
        <f>SUM(D78:D81)+0.01</f>
        <v>128960.003275</v>
      </c>
      <c r="E84" s="11" t="s">
        <v>3</v>
      </c>
    </row>
    <row r="87" spans="2:7" ht="12.75">
      <c r="B87" s="21" t="s">
        <v>10</v>
      </c>
      <c r="G87" s="28">
        <f>G56</f>
        <v>359.99726263026935</v>
      </c>
    </row>
    <row r="88" spans="2:7" ht="12.75">
      <c r="B88" s="26" t="s">
        <v>42</v>
      </c>
      <c r="G88" s="26">
        <v>219</v>
      </c>
    </row>
    <row r="90" ht="13.5" thickBot="1"/>
    <row r="91" spans="1:7" ht="16.5" thickBot="1">
      <c r="A91" s="5" t="s">
        <v>36</v>
      </c>
      <c r="B91" s="6"/>
      <c r="C91" s="6"/>
      <c r="D91" s="6"/>
      <c r="E91" s="6"/>
      <c r="F91" s="6"/>
      <c r="G91" s="6"/>
    </row>
    <row r="93" spans="4:5" ht="12.75">
      <c r="D93" s="10"/>
      <c r="E93" s="9"/>
    </row>
    <row r="94" spans="4:5" ht="12.75">
      <c r="D94" s="11"/>
      <c r="E94" s="11"/>
    </row>
    <row r="95" spans="1:5" ht="12.75">
      <c r="A95" s="11" t="s">
        <v>2</v>
      </c>
      <c r="B95" s="11"/>
      <c r="C95" s="11"/>
      <c r="D95" s="12">
        <v>103527.315</v>
      </c>
      <c r="E95" s="11" t="s">
        <v>3</v>
      </c>
    </row>
    <row r="96" spans="1:5" ht="12.75">
      <c r="A96" s="11"/>
      <c r="B96" s="11"/>
      <c r="C96" s="11"/>
      <c r="D96" s="12"/>
      <c r="E96" s="14"/>
    </row>
    <row r="97" spans="1:5" ht="12.75">
      <c r="A97" s="11" t="s">
        <v>4</v>
      </c>
      <c r="B97" s="11"/>
      <c r="C97" s="11"/>
      <c r="D97" s="12">
        <v>270</v>
      </c>
      <c r="E97" s="11" t="s">
        <v>3</v>
      </c>
    </row>
    <row r="98" spans="1:5" ht="12.75">
      <c r="A98" s="11"/>
      <c r="B98" s="11"/>
      <c r="C98" s="11"/>
      <c r="D98" s="16"/>
      <c r="E98" s="11"/>
    </row>
    <row r="99" spans="1:5" ht="12.75">
      <c r="A99" s="11"/>
      <c r="B99" s="11"/>
      <c r="C99" s="11"/>
      <c r="D99" s="16"/>
      <c r="E99" s="11"/>
    </row>
    <row r="100" spans="1:5" ht="12.75">
      <c r="A100" s="11" t="s">
        <v>5</v>
      </c>
      <c r="B100" s="11"/>
      <c r="C100" s="11"/>
      <c r="D100" s="12">
        <f>SUM(D95:D97)</f>
        <v>103797.315</v>
      </c>
      <c r="E100" s="11" t="s">
        <v>3</v>
      </c>
    </row>
    <row r="101" spans="1:5" ht="12.75">
      <c r="A101" s="11"/>
      <c r="B101" s="11"/>
      <c r="C101" s="11"/>
      <c r="D101" s="16"/>
      <c r="E101" s="11"/>
    </row>
    <row r="102" spans="1:5" ht="12.75">
      <c r="A102" s="11" t="s">
        <v>6</v>
      </c>
      <c r="B102" s="11"/>
      <c r="C102" s="17">
        <v>0.16</v>
      </c>
      <c r="D102" s="12">
        <f>(D100*C102)</f>
        <v>16607.5704</v>
      </c>
      <c r="E102" s="11" t="s">
        <v>3</v>
      </c>
    </row>
    <row r="103" spans="1:5" ht="13.5" thickBot="1">
      <c r="A103" s="11"/>
      <c r="B103" s="11"/>
      <c r="C103" s="11"/>
      <c r="D103" s="18"/>
      <c r="E103" s="19"/>
    </row>
    <row r="104" spans="1:5" ht="12.75">
      <c r="A104" s="11"/>
      <c r="B104" s="11"/>
      <c r="C104" s="11"/>
      <c r="D104" s="16"/>
      <c r="E104" s="11"/>
    </row>
    <row r="105" spans="1:5" ht="12.75">
      <c r="A105" s="11"/>
      <c r="B105" s="11"/>
      <c r="C105" s="11"/>
      <c r="D105" s="12">
        <f>SUM(D100:D102)</f>
        <v>120404.8854</v>
      </c>
      <c r="E105" s="11" t="s">
        <v>3</v>
      </c>
    </row>
    <row r="106" spans="1:5" ht="12.75">
      <c r="A106" s="11"/>
      <c r="B106" s="11"/>
      <c r="C106" s="11"/>
      <c r="D106" s="16"/>
      <c r="E106" s="11"/>
    </row>
    <row r="107" spans="1:5" ht="12.75">
      <c r="A107" s="11" t="s">
        <v>7</v>
      </c>
      <c r="B107" s="11"/>
      <c r="C107" s="11"/>
      <c r="D107" s="16"/>
      <c r="E107" s="11"/>
    </row>
    <row r="108" spans="1:5" ht="12.75">
      <c r="A108" s="11" t="s">
        <v>8</v>
      </c>
      <c r="B108" s="11"/>
      <c r="C108" s="34">
        <v>0.1475</v>
      </c>
      <c r="D108" s="12">
        <f>(D100*C108)</f>
        <v>15310.1039625</v>
      </c>
      <c r="E108" s="11" t="s">
        <v>3</v>
      </c>
    </row>
    <row r="109" spans="1:5" ht="13.5" thickBot="1">
      <c r="A109" s="11"/>
      <c r="B109" s="11"/>
      <c r="C109" s="11"/>
      <c r="D109" s="18"/>
      <c r="E109" s="19"/>
    </row>
    <row r="110" spans="1:5" ht="12.75">
      <c r="A110" s="11"/>
      <c r="B110" s="11"/>
      <c r="C110" s="11"/>
      <c r="D110" s="16"/>
      <c r="E110" s="11"/>
    </row>
    <row r="111" spans="1:5" ht="12.75">
      <c r="A111" s="11" t="s">
        <v>9</v>
      </c>
      <c r="B111" s="11"/>
      <c r="C111" s="11"/>
      <c r="D111" s="12">
        <f>SUM(D105:D108)+0.01</f>
        <v>135714.9993625</v>
      </c>
      <c r="E111" s="11" t="s">
        <v>3</v>
      </c>
    </row>
    <row r="114" spans="2:7" ht="12.75">
      <c r="B114" s="21" t="s">
        <v>10</v>
      </c>
      <c r="G114" s="28">
        <f>G87</f>
        <v>359.99726263026935</v>
      </c>
    </row>
    <row r="115" spans="2:7" ht="12.75">
      <c r="B115" s="26" t="s">
        <v>42</v>
      </c>
      <c r="G115" s="26">
        <v>219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scale="91" r:id="rId2"/>
  <rowBreaks count="1" manualBreakCount="1">
    <brk id="57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0">
      <selection activeCell="I48" sqref="I48"/>
    </sheetView>
  </sheetViews>
  <sheetFormatPr defaultColWidth="11.421875" defaultRowHeight="12.75"/>
  <sheetData>
    <row r="1" ht="15.75">
      <c r="A1" s="1" t="s">
        <v>60</v>
      </c>
    </row>
    <row r="3" ht="12.75">
      <c r="A3" s="2"/>
    </row>
    <row r="4" spans="5:7" ht="12.75">
      <c r="E4" s="3" t="s">
        <v>0</v>
      </c>
      <c r="F4" s="4">
        <v>166.386</v>
      </c>
      <c r="G4" t="s">
        <v>1</v>
      </c>
    </row>
    <row r="5" ht="13.5" thickBot="1"/>
    <row r="6" spans="1:7" ht="16.5" thickBot="1">
      <c r="A6" s="5" t="s">
        <v>37</v>
      </c>
      <c r="B6" s="6"/>
      <c r="C6" s="6"/>
      <c r="D6" s="6"/>
      <c r="E6" s="6"/>
      <c r="F6" s="6"/>
      <c r="G6" s="6"/>
    </row>
    <row r="8" spans="4:5" ht="12.75">
      <c r="D8" s="11"/>
      <c r="E8" s="11"/>
    </row>
    <row r="9" spans="1:5" ht="12.75">
      <c r="A9" s="11" t="s">
        <v>2</v>
      </c>
      <c r="B9" s="11"/>
      <c r="C9" s="11"/>
      <c r="D9" s="12">
        <v>105450.83</v>
      </c>
      <c r="E9" s="11" t="s">
        <v>3</v>
      </c>
    </row>
    <row r="10" spans="1:5" ht="12.75">
      <c r="A10" s="11"/>
      <c r="B10" s="11"/>
      <c r="C10" s="11"/>
      <c r="D10" s="12"/>
      <c r="E10" s="14"/>
    </row>
    <row r="11" spans="1:5" ht="12.75">
      <c r="A11" s="11" t="s">
        <v>4</v>
      </c>
      <c r="B11" s="11"/>
      <c r="C11" s="11"/>
      <c r="D11" s="12">
        <v>270</v>
      </c>
      <c r="E11" s="11" t="s">
        <v>3</v>
      </c>
    </row>
    <row r="12" spans="1:5" ht="12.75">
      <c r="A12" s="11"/>
      <c r="B12" s="11"/>
      <c r="C12" s="11"/>
      <c r="D12" s="16"/>
      <c r="E12" s="11"/>
    </row>
    <row r="13" spans="1:5" ht="12.75">
      <c r="A13" s="11"/>
      <c r="B13" s="11"/>
      <c r="C13" s="11"/>
      <c r="D13" s="16"/>
      <c r="E13" s="11"/>
    </row>
    <row r="14" spans="1:5" ht="12.75">
      <c r="A14" s="11" t="s">
        <v>5</v>
      </c>
      <c r="B14" s="11"/>
      <c r="C14" s="11"/>
      <c r="D14" s="12">
        <f>SUM(D9:D11)</f>
        <v>105720.83</v>
      </c>
      <c r="E14" s="11" t="s">
        <v>3</v>
      </c>
    </row>
    <row r="15" spans="1:5" ht="12.75">
      <c r="A15" s="11"/>
      <c r="B15" s="11"/>
      <c r="C15" s="11"/>
      <c r="D15" s="16"/>
      <c r="E15" s="11"/>
    </row>
    <row r="16" spans="1:5" ht="12.75">
      <c r="A16" s="11" t="s">
        <v>6</v>
      </c>
      <c r="B16" s="11"/>
      <c r="C16" s="17">
        <v>0.16</v>
      </c>
      <c r="D16" s="12">
        <f>(D14*C16)</f>
        <v>16915.3328</v>
      </c>
      <c r="E16" s="11" t="s">
        <v>3</v>
      </c>
    </row>
    <row r="17" spans="1:5" ht="13.5" thickBot="1">
      <c r="A17" s="11"/>
      <c r="B17" s="11"/>
      <c r="C17" s="11"/>
      <c r="D17" s="18"/>
      <c r="E17" s="19"/>
    </row>
    <row r="18" spans="1:5" ht="12.75">
      <c r="A18" s="11"/>
      <c r="B18" s="11"/>
      <c r="C18" s="11"/>
      <c r="D18" s="16"/>
      <c r="E18" s="11"/>
    </row>
    <row r="19" spans="1:5" ht="12.75">
      <c r="A19" s="11"/>
      <c r="B19" s="11"/>
      <c r="C19" s="11"/>
      <c r="D19" s="12">
        <f>SUM(D14:D16)</f>
        <v>122636.1628</v>
      </c>
      <c r="E19" s="11" t="s">
        <v>3</v>
      </c>
    </row>
    <row r="20" spans="1:5" ht="12.75">
      <c r="A20" s="11"/>
      <c r="B20" s="11"/>
      <c r="C20" s="11"/>
      <c r="D20" s="16"/>
      <c r="E20" s="11"/>
    </row>
    <row r="21" spans="1:5" ht="12.75">
      <c r="A21" s="11" t="s">
        <v>7</v>
      </c>
      <c r="B21" s="11"/>
      <c r="C21" s="11"/>
      <c r="D21" s="16"/>
      <c r="E21" s="11"/>
    </row>
    <row r="22" spans="1:5" ht="12.75">
      <c r="A22" s="11" t="s">
        <v>8</v>
      </c>
      <c r="B22" s="11"/>
      <c r="C22" s="34">
        <v>0.1475</v>
      </c>
      <c r="D22" s="12">
        <f>(D14*C22)</f>
        <v>15593.822425</v>
      </c>
      <c r="E22" s="11" t="s">
        <v>3</v>
      </c>
    </row>
    <row r="23" spans="1:5" ht="13.5" thickBot="1">
      <c r="A23" s="11"/>
      <c r="B23" s="11"/>
      <c r="C23" s="11"/>
      <c r="D23" s="18"/>
      <c r="E23" s="19"/>
    </row>
    <row r="24" spans="1:5" ht="12.75">
      <c r="A24" s="11"/>
      <c r="B24" s="11"/>
      <c r="C24" s="11"/>
      <c r="D24" s="16"/>
      <c r="E24" s="11"/>
    </row>
    <row r="25" spans="1:5" ht="12.75">
      <c r="A25" s="11" t="s">
        <v>9</v>
      </c>
      <c r="B25" s="11"/>
      <c r="C25" s="11"/>
      <c r="D25" s="12">
        <f>SUM(D19:D22)+0.01</f>
        <v>138229.99522500002</v>
      </c>
      <c r="E25" s="11" t="s">
        <v>3</v>
      </c>
    </row>
    <row r="28" spans="2:7" ht="12.75">
      <c r="B28" s="21" t="s">
        <v>10</v>
      </c>
      <c r="G28" s="28">
        <f>(60000/166.386)-0.61</f>
        <v>359.99726263026935</v>
      </c>
    </row>
    <row r="29" spans="2:7" ht="12.75">
      <c r="B29" s="26" t="s">
        <v>42</v>
      </c>
      <c r="G29" s="26">
        <v>219</v>
      </c>
    </row>
    <row r="30" ht="13.5" thickBot="1"/>
    <row r="31" spans="1:7" ht="16.5" thickBot="1">
      <c r="A31" s="5" t="s">
        <v>38</v>
      </c>
      <c r="B31" s="6"/>
      <c r="C31" s="6"/>
      <c r="D31" s="6"/>
      <c r="E31" s="6"/>
      <c r="F31" s="6"/>
      <c r="G31" s="6"/>
    </row>
    <row r="33" spans="4:5" ht="12.75">
      <c r="D33" s="11"/>
      <c r="E33" s="11"/>
    </row>
    <row r="34" spans="1:5" ht="12.75">
      <c r="A34" s="11" t="s">
        <v>2</v>
      </c>
      <c r="B34" s="11"/>
      <c r="C34" s="11"/>
      <c r="D34" s="12">
        <v>110682.195</v>
      </c>
      <c r="E34" s="11" t="s">
        <v>3</v>
      </c>
    </row>
    <row r="35" spans="1:5" ht="12.75">
      <c r="A35" s="11"/>
      <c r="B35" s="11"/>
      <c r="C35" s="11"/>
      <c r="D35" s="12"/>
      <c r="E35" s="14"/>
    </row>
    <row r="36" spans="1:5" ht="12.75">
      <c r="A36" s="11" t="s">
        <v>4</v>
      </c>
      <c r="B36" s="11"/>
      <c r="C36" s="11"/>
      <c r="D36" s="12">
        <v>270</v>
      </c>
      <c r="E36" s="11" t="s">
        <v>3</v>
      </c>
    </row>
    <row r="37" spans="1:5" ht="12.75">
      <c r="A37" s="11"/>
      <c r="B37" s="11"/>
      <c r="C37" s="11"/>
      <c r="D37" s="16"/>
      <c r="E37" s="11"/>
    </row>
    <row r="38" spans="1:5" ht="12.75">
      <c r="A38" s="11"/>
      <c r="B38" s="11"/>
      <c r="C38" s="11"/>
      <c r="D38" s="16"/>
      <c r="E38" s="11"/>
    </row>
    <row r="39" spans="1:5" ht="12.75">
      <c r="A39" s="11" t="s">
        <v>5</v>
      </c>
      <c r="B39" s="11"/>
      <c r="C39" s="11"/>
      <c r="D39" s="12">
        <f>SUM(D34:D36)</f>
        <v>110952.195</v>
      </c>
      <c r="E39" s="11" t="s">
        <v>3</v>
      </c>
    </row>
    <row r="40" spans="1:5" ht="12.75">
      <c r="A40" s="11"/>
      <c r="B40" s="11"/>
      <c r="C40" s="11"/>
      <c r="D40" s="16"/>
      <c r="E40" s="11"/>
    </row>
    <row r="41" spans="1:5" ht="12.75">
      <c r="A41" s="11" t="s">
        <v>6</v>
      </c>
      <c r="B41" s="11"/>
      <c r="C41" s="17">
        <v>0.16</v>
      </c>
      <c r="D41" s="12">
        <f>(D39*C41)</f>
        <v>17752.3512</v>
      </c>
      <c r="E41" s="11" t="s">
        <v>3</v>
      </c>
    </row>
    <row r="42" spans="1:5" ht="13.5" thickBot="1">
      <c r="A42" s="11"/>
      <c r="B42" s="11"/>
      <c r="C42" s="11"/>
      <c r="D42" s="18"/>
      <c r="E42" s="19"/>
    </row>
    <row r="43" spans="1:5" ht="12.75">
      <c r="A43" s="11"/>
      <c r="B43" s="11"/>
      <c r="C43" s="11"/>
      <c r="D43" s="16"/>
      <c r="E43" s="11"/>
    </row>
    <row r="44" spans="1:5" ht="12.75">
      <c r="A44" s="11"/>
      <c r="B44" s="11"/>
      <c r="C44" s="11"/>
      <c r="D44" s="12">
        <f>SUM(D39:D41)</f>
        <v>128704.54620000001</v>
      </c>
      <c r="E44" s="11" t="s">
        <v>3</v>
      </c>
    </row>
    <row r="45" spans="1:5" ht="12.75">
      <c r="A45" s="11"/>
      <c r="B45" s="11"/>
      <c r="C45" s="11"/>
      <c r="D45" s="16"/>
      <c r="E45" s="11"/>
    </row>
    <row r="46" spans="1:5" ht="12.75">
      <c r="A46" s="11" t="s">
        <v>7</v>
      </c>
      <c r="B46" s="11"/>
      <c r="C46" s="11"/>
      <c r="D46" s="16"/>
      <c r="E46" s="11"/>
    </row>
    <row r="47" spans="1:5" ht="12.75">
      <c r="A47" s="11" t="s">
        <v>8</v>
      </c>
      <c r="B47" s="11"/>
      <c r="C47" s="34">
        <v>0.1475</v>
      </c>
      <c r="D47" s="12">
        <f>(D39*C47)</f>
        <v>16365.4487625</v>
      </c>
      <c r="E47" s="11" t="s">
        <v>3</v>
      </c>
    </row>
    <row r="48" spans="1:5" ht="13.5" thickBot="1">
      <c r="A48" s="11"/>
      <c r="B48" s="11"/>
      <c r="C48" s="11"/>
      <c r="D48" s="18"/>
      <c r="E48" s="19"/>
    </row>
    <row r="49" spans="1:5" ht="12.75">
      <c r="A49" s="11"/>
      <c r="B49" s="11"/>
      <c r="C49" s="11"/>
      <c r="D49" s="16"/>
      <c r="E49" s="11"/>
    </row>
    <row r="50" spans="1:5" ht="12.75">
      <c r="A50" s="11" t="s">
        <v>9</v>
      </c>
      <c r="B50" s="11"/>
      <c r="C50" s="11"/>
      <c r="D50" s="12">
        <f>SUM(D44:D47)+0.01</f>
        <v>145070.0049625</v>
      </c>
      <c r="E50" s="11" t="s">
        <v>3</v>
      </c>
    </row>
    <row r="53" spans="2:7" ht="12.75">
      <c r="B53" s="21" t="s">
        <v>10</v>
      </c>
      <c r="G53" s="28">
        <f>G28</f>
        <v>359.99726263026935</v>
      </c>
    </row>
    <row r="54" spans="2:7" ht="12.75">
      <c r="B54" s="26" t="s">
        <v>42</v>
      </c>
      <c r="G54" s="26">
        <v>219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11" sqref="D11"/>
    </sheetView>
  </sheetViews>
  <sheetFormatPr defaultColWidth="11.421875" defaultRowHeight="12.75"/>
  <sheetData>
    <row r="1" ht="15.75">
      <c r="A1" s="1" t="s">
        <v>40</v>
      </c>
    </row>
    <row r="3" ht="12.75">
      <c r="A3" s="2"/>
    </row>
    <row r="4" ht="12.75">
      <c r="A4" s="2"/>
    </row>
    <row r="5" spans="5:7" ht="12.75">
      <c r="E5" s="3" t="s">
        <v>0</v>
      </c>
      <c r="F5" s="4">
        <v>166.386</v>
      </c>
      <c r="G5" t="s">
        <v>1</v>
      </c>
    </row>
    <row r="6" ht="13.5" thickBot="1"/>
    <row r="7" spans="1:7" ht="16.5" thickBot="1">
      <c r="A7" s="5" t="s">
        <v>55</v>
      </c>
      <c r="B7" s="6"/>
      <c r="C7" s="6"/>
      <c r="D7" s="6"/>
      <c r="E7" s="6"/>
      <c r="F7" s="7"/>
      <c r="G7" s="8"/>
    </row>
    <row r="8" spans="4:5" ht="12.75">
      <c r="D8" s="9"/>
      <c r="E8" s="9"/>
    </row>
    <row r="9" spans="4:5" ht="12.75">
      <c r="D9" s="11"/>
      <c r="E9" s="11"/>
    </row>
    <row r="10" spans="1:5" ht="12.75">
      <c r="A10" s="11" t="s">
        <v>2</v>
      </c>
      <c r="B10" s="11"/>
      <c r="C10" s="11"/>
      <c r="D10" s="12">
        <v>68135.356</v>
      </c>
      <c r="E10" s="11" t="s">
        <v>3</v>
      </c>
    </row>
    <row r="11" spans="1:5" ht="12.75">
      <c r="A11" s="11"/>
      <c r="B11" s="11"/>
      <c r="C11" s="11"/>
      <c r="D11" s="12"/>
      <c r="E11" s="14"/>
    </row>
    <row r="12" spans="1:5" ht="12.75">
      <c r="A12" s="11" t="s">
        <v>4</v>
      </c>
      <c r="B12" s="11"/>
      <c r="C12" s="11"/>
      <c r="D12" s="12">
        <v>270</v>
      </c>
      <c r="E12" s="11" t="s">
        <v>3</v>
      </c>
    </row>
    <row r="13" spans="1:5" ht="12.75">
      <c r="A13" s="11"/>
      <c r="B13" s="11"/>
      <c r="C13" s="11"/>
      <c r="D13" s="12"/>
      <c r="E13" s="11"/>
    </row>
    <row r="14" spans="1:5" ht="12.75">
      <c r="A14" s="11"/>
      <c r="B14" s="11"/>
      <c r="C14" s="11"/>
      <c r="D14" s="12"/>
      <c r="E14" s="11"/>
    </row>
    <row r="15" spans="1:5" ht="12.75">
      <c r="A15" s="11" t="s">
        <v>5</v>
      </c>
      <c r="B15" s="11"/>
      <c r="C15" s="11"/>
      <c r="D15" s="12">
        <f>SUM(D10:D12)</f>
        <v>68405.356</v>
      </c>
      <c r="E15" s="11" t="s">
        <v>3</v>
      </c>
    </row>
    <row r="16" spans="1:5" ht="12.75">
      <c r="A16" s="11"/>
      <c r="B16" s="11"/>
      <c r="C16" s="11"/>
      <c r="D16" s="12"/>
      <c r="E16" s="11"/>
    </row>
    <row r="17" spans="1:5" ht="12.75">
      <c r="A17" s="11" t="s">
        <v>6</v>
      </c>
      <c r="B17" s="11"/>
      <c r="C17" s="17">
        <v>0.16</v>
      </c>
      <c r="D17" s="12">
        <f>(D15*C17)</f>
        <v>10944.856960000001</v>
      </c>
      <c r="E17" s="11" t="s">
        <v>3</v>
      </c>
    </row>
    <row r="18" spans="1:5" ht="13.5" thickBot="1">
      <c r="A18" s="11"/>
      <c r="B18" s="11"/>
      <c r="C18" s="11"/>
      <c r="D18" s="20"/>
      <c r="E18" s="19"/>
    </row>
    <row r="19" spans="1:5" ht="12.75">
      <c r="A19" s="11"/>
      <c r="B19" s="11"/>
      <c r="C19" s="11"/>
      <c r="D19" s="12"/>
      <c r="E19" s="11"/>
    </row>
    <row r="20" spans="1:5" ht="12.75">
      <c r="A20" s="11"/>
      <c r="B20" s="11"/>
      <c r="C20" s="11"/>
      <c r="D20" s="12">
        <f>SUM(D15:D17)</f>
        <v>79350.21296</v>
      </c>
      <c r="E20" s="11" t="s">
        <v>3</v>
      </c>
    </row>
    <row r="21" spans="1:5" ht="12.75">
      <c r="A21" s="11"/>
      <c r="B21" s="11"/>
      <c r="C21" s="11"/>
      <c r="D21" s="12"/>
      <c r="E21" s="11"/>
    </row>
    <row r="22" spans="1:5" ht="12.75">
      <c r="A22" s="11" t="s">
        <v>7</v>
      </c>
      <c r="B22" s="11"/>
      <c r="C22" s="11"/>
      <c r="D22" s="12"/>
      <c r="E22" s="11"/>
    </row>
    <row r="23" spans="1:5" ht="12.75">
      <c r="A23" s="11" t="s">
        <v>8</v>
      </c>
      <c r="B23" s="11"/>
      <c r="C23" s="34">
        <v>0.1475</v>
      </c>
      <c r="D23" s="12">
        <f>(D15*C23)</f>
        <v>10089.790009999999</v>
      </c>
      <c r="E23" s="11" t="s">
        <v>3</v>
      </c>
    </row>
    <row r="24" spans="1:5" ht="13.5" thickBot="1">
      <c r="A24" s="11"/>
      <c r="B24" s="11"/>
      <c r="C24" s="11"/>
      <c r="D24" s="20"/>
      <c r="E24" s="19"/>
    </row>
    <row r="25" spans="1:5" ht="12.75">
      <c r="A25" s="11"/>
      <c r="B25" s="11"/>
      <c r="C25" s="11"/>
      <c r="D25" s="12"/>
      <c r="E25" s="11"/>
    </row>
    <row r="26" spans="1:5" ht="12.75">
      <c r="A26" s="11" t="s">
        <v>9</v>
      </c>
      <c r="B26" s="11"/>
      <c r="C26" s="11"/>
      <c r="D26" s="12">
        <f>SUM(D20:D23)</f>
        <v>89440.00297</v>
      </c>
      <c r="E26" s="11" t="s">
        <v>3</v>
      </c>
    </row>
    <row r="27" ht="12.75">
      <c r="H27" s="11"/>
    </row>
    <row r="28" spans="2:9" ht="12.75">
      <c r="B28" s="21" t="s">
        <v>10</v>
      </c>
      <c r="G28" s="28">
        <f>(60000/166.386)-0.61</f>
        <v>359.99726263026935</v>
      </c>
      <c r="H28" s="11"/>
      <c r="I28" s="24"/>
    </row>
    <row r="29" spans="2:7" ht="12.75">
      <c r="B29" s="26" t="s">
        <v>42</v>
      </c>
      <c r="G29" s="26">
        <v>269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99">
      <selection activeCell="O105" sqref="O105"/>
    </sheetView>
  </sheetViews>
  <sheetFormatPr defaultColWidth="9.140625" defaultRowHeight="12.75"/>
  <cols>
    <col min="1" max="5" width="9.140625" style="0" customWidth="1"/>
    <col min="6" max="6" width="4.00390625" style="0" customWidth="1"/>
    <col min="7" max="7" width="9.140625" style="0" customWidth="1"/>
    <col min="8" max="8" width="4.421875" style="0" customWidth="1"/>
    <col min="9" max="9" width="9.140625" style="0" customWidth="1"/>
    <col min="10" max="10" width="3.7109375" style="0" customWidth="1"/>
  </cols>
  <sheetData>
    <row r="1" ht="15.75">
      <c r="A1" s="1" t="s">
        <v>58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11" ht="16.5" thickBot="1">
      <c r="A6" s="5" t="s">
        <v>51</v>
      </c>
      <c r="B6" s="6"/>
      <c r="C6" s="6"/>
      <c r="D6" s="6"/>
      <c r="E6" s="6"/>
      <c r="F6" s="7"/>
      <c r="G6" s="8"/>
      <c r="H6" s="8"/>
      <c r="I6" s="6"/>
      <c r="J6" s="6"/>
      <c r="K6" s="6"/>
    </row>
    <row r="7" spans="1:11" ht="15.75">
      <c r="A7" s="29"/>
      <c r="B7" s="30"/>
      <c r="C7" s="30"/>
      <c r="D7" s="30"/>
      <c r="E7" s="30"/>
      <c r="F7" s="31"/>
      <c r="G7" s="32"/>
      <c r="H7" s="32"/>
      <c r="I7" s="30"/>
      <c r="J7" s="30"/>
      <c r="K7" s="30"/>
    </row>
    <row r="8" spans="1:11" ht="16.5" thickBot="1">
      <c r="A8" s="29"/>
      <c r="B8" s="30"/>
      <c r="C8" s="30"/>
      <c r="D8" s="30"/>
      <c r="E8" s="37" t="s">
        <v>31</v>
      </c>
      <c r="F8" s="37"/>
      <c r="G8" s="37"/>
      <c r="H8" s="32"/>
      <c r="I8" s="37" t="s">
        <v>32</v>
      </c>
      <c r="J8" s="37"/>
      <c r="K8" s="37"/>
    </row>
    <row r="9" spans="5:11" ht="12.75">
      <c r="E9" s="9"/>
      <c r="F9" s="9"/>
      <c r="G9" s="10" t="s">
        <v>17</v>
      </c>
      <c r="K9" s="10" t="s">
        <v>17</v>
      </c>
    </row>
    <row r="10" spans="5:6" ht="12.75">
      <c r="E10" s="11"/>
      <c r="F10" s="11"/>
    </row>
    <row r="11" spans="1:12" ht="12.75">
      <c r="A11" s="11" t="s">
        <v>2</v>
      </c>
      <c r="B11" s="11"/>
      <c r="C11" s="11"/>
      <c r="E11" s="12">
        <v>26004.352</v>
      </c>
      <c r="F11" s="11" t="s">
        <v>3</v>
      </c>
      <c r="G11" s="12">
        <v>28958.626</v>
      </c>
      <c r="H11" s="11" t="s">
        <v>3</v>
      </c>
      <c r="I11" s="12">
        <v>26378.109</v>
      </c>
      <c r="J11" s="11" t="s">
        <v>3</v>
      </c>
      <c r="K11" s="12">
        <v>29328.409</v>
      </c>
      <c r="L11" s="11" t="s">
        <v>3</v>
      </c>
    </row>
    <row r="12" spans="1:12" ht="12.75">
      <c r="A12" s="11"/>
      <c r="B12" s="11"/>
      <c r="C12" s="11"/>
      <c r="E12" s="13"/>
      <c r="F12" s="14"/>
      <c r="G12" s="13"/>
      <c r="H12" s="14"/>
      <c r="I12" s="13"/>
      <c r="J12" s="14"/>
      <c r="K12" s="13"/>
      <c r="L12" s="14"/>
    </row>
    <row r="13" spans="1:12" ht="12.75">
      <c r="A13" s="11" t="s">
        <v>4</v>
      </c>
      <c r="B13" s="11"/>
      <c r="C13" s="11"/>
      <c r="E13" s="13">
        <f>(270.46-0.46)</f>
        <v>270</v>
      </c>
      <c r="F13" s="11" t="s">
        <v>3</v>
      </c>
      <c r="G13" s="13">
        <f>(270.46-0.46)</f>
        <v>270</v>
      </c>
      <c r="H13" s="11" t="s">
        <v>3</v>
      </c>
      <c r="I13" s="13">
        <f>(270.46-0.46)</f>
        <v>270</v>
      </c>
      <c r="J13" s="11" t="s">
        <v>3</v>
      </c>
      <c r="K13" s="13">
        <f>(270.46-0.46)</f>
        <v>270</v>
      </c>
      <c r="L13" s="11" t="s">
        <v>3</v>
      </c>
    </row>
    <row r="14" spans="1:12" ht="12.75">
      <c r="A14" s="11"/>
      <c r="B14" s="11"/>
      <c r="C14" s="11"/>
      <c r="E14" s="15"/>
      <c r="F14" s="11"/>
      <c r="G14" s="15"/>
      <c r="H14" s="11"/>
      <c r="I14" s="15"/>
      <c r="J14" s="11"/>
      <c r="K14" s="15"/>
      <c r="L14" s="11"/>
    </row>
    <row r="15" spans="1:12" ht="12.75">
      <c r="A15" s="11"/>
      <c r="B15" s="11"/>
      <c r="C15" s="11"/>
      <c r="E15" s="15"/>
      <c r="F15" s="11"/>
      <c r="G15" s="15"/>
      <c r="H15" s="11"/>
      <c r="I15" s="15"/>
      <c r="J15" s="11"/>
      <c r="K15" s="15"/>
      <c r="L15" s="11"/>
    </row>
    <row r="16" spans="1:12" ht="12.75">
      <c r="A16" s="11" t="s">
        <v>5</v>
      </c>
      <c r="B16" s="11"/>
      <c r="C16" s="11"/>
      <c r="E16" s="12">
        <f>SUM(E11:E13)</f>
        <v>26274.352</v>
      </c>
      <c r="F16" s="11" t="s">
        <v>3</v>
      </c>
      <c r="G16" s="12">
        <f>SUM(G11:G13)</f>
        <v>29228.626</v>
      </c>
      <c r="H16" s="11" t="s">
        <v>3</v>
      </c>
      <c r="I16" s="12">
        <f>SUM(I11:I13)</f>
        <v>26648.109</v>
      </c>
      <c r="J16" s="11" t="s">
        <v>3</v>
      </c>
      <c r="K16" s="12">
        <f>SUM(K11:K13)</f>
        <v>29598.409</v>
      </c>
      <c r="L16" s="11" t="s">
        <v>3</v>
      </c>
    </row>
    <row r="17" spans="1:12" ht="12.75">
      <c r="A17" s="11"/>
      <c r="B17" s="11"/>
      <c r="C17" s="11"/>
      <c r="E17" s="16"/>
      <c r="F17" s="11"/>
      <c r="G17" s="16"/>
      <c r="H17" s="11"/>
      <c r="I17" s="16"/>
      <c r="J17" s="11"/>
      <c r="K17" s="16"/>
      <c r="L17" s="11"/>
    </row>
    <row r="18" spans="1:12" ht="12.75">
      <c r="A18" s="11" t="s">
        <v>6</v>
      </c>
      <c r="B18" s="11"/>
      <c r="C18" s="17">
        <v>0.16</v>
      </c>
      <c r="E18" s="12">
        <f>(E16*$C$18)</f>
        <v>4203.89632</v>
      </c>
      <c r="F18" s="11" t="s">
        <v>3</v>
      </c>
      <c r="G18" s="12">
        <f>(G16*$C$18)</f>
        <v>4676.58016</v>
      </c>
      <c r="H18" s="11" t="s">
        <v>3</v>
      </c>
      <c r="I18" s="12">
        <f>(I16*$C$18)</f>
        <v>4263.69744</v>
      </c>
      <c r="J18" s="11" t="s">
        <v>3</v>
      </c>
      <c r="K18" s="12">
        <f>(K16*$C$18)</f>
        <v>4735.74544</v>
      </c>
      <c r="L18" s="11" t="s">
        <v>3</v>
      </c>
    </row>
    <row r="19" spans="1:12" ht="13.5" thickBot="1">
      <c r="A19" s="11"/>
      <c r="B19" s="11"/>
      <c r="C19" s="11"/>
      <c r="E19" s="18"/>
      <c r="F19" s="19"/>
      <c r="G19" s="18"/>
      <c r="H19" s="19"/>
      <c r="I19" s="18"/>
      <c r="J19" s="19"/>
      <c r="K19" s="18"/>
      <c r="L19" s="19"/>
    </row>
    <row r="20" spans="1:12" ht="12.75">
      <c r="A20" s="11"/>
      <c r="B20" s="11"/>
      <c r="C20" s="11"/>
      <c r="E20" s="16"/>
      <c r="F20" s="11"/>
      <c r="G20" s="16"/>
      <c r="H20" s="11"/>
      <c r="I20" s="16"/>
      <c r="J20" s="11"/>
      <c r="K20" s="16"/>
      <c r="L20" s="11"/>
    </row>
    <row r="21" spans="1:12" ht="12.75">
      <c r="A21" s="11"/>
      <c r="B21" s="11"/>
      <c r="C21" s="11"/>
      <c r="E21" s="12">
        <f>SUM(E16:E18)</f>
        <v>30478.24832</v>
      </c>
      <c r="F21" s="11" t="s">
        <v>3</v>
      </c>
      <c r="G21" s="12">
        <f>SUM(G16:G18)</f>
        <v>33905.20616</v>
      </c>
      <c r="H21" s="11" t="s">
        <v>3</v>
      </c>
      <c r="I21" s="12">
        <f>SUM(I16:I18)</f>
        <v>30911.80644</v>
      </c>
      <c r="J21" s="11" t="s">
        <v>3</v>
      </c>
      <c r="K21" s="12">
        <f>SUM(K16:K18)</f>
        <v>34334.15444</v>
      </c>
      <c r="L21" s="11" t="s">
        <v>3</v>
      </c>
    </row>
    <row r="22" spans="1:12" ht="12.75">
      <c r="A22" s="11"/>
      <c r="B22" s="11"/>
      <c r="C22" s="11"/>
      <c r="E22" s="16"/>
      <c r="F22" s="11"/>
      <c r="G22" s="16"/>
      <c r="H22" s="11"/>
      <c r="I22" s="16"/>
      <c r="J22" s="11"/>
      <c r="K22" s="16"/>
      <c r="L22" s="11"/>
    </row>
    <row r="23" spans="1:12" ht="12.75">
      <c r="A23" s="11" t="s">
        <v>7</v>
      </c>
      <c r="B23" s="11"/>
      <c r="C23" s="11"/>
      <c r="E23" s="16"/>
      <c r="F23" s="11"/>
      <c r="G23" s="16"/>
      <c r="H23" s="11"/>
      <c r="I23" s="16"/>
      <c r="J23" s="11"/>
      <c r="K23" s="16"/>
      <c r="L23" s="11"/>
    </row>
    <row r="24" spans="1:12" ht="12.75">
      <c r="A24" s="11" t="s">
        <v>8</v>
      </c>
      <c r="B24" s="11"/>
      <c r="C24" s="34">
        <v>0.0975</v>
      </c>
      <c r="E24" s="12">
        <f>(E16*$C$24)</f>
        <v>2561.74932</v>
      </c>
      <c r="F24" s="11" t="s">
        <v>3</v>
      </c>
      <c r="G24" s="12">
        <f>(G16*$C$24)</f>
        <v>2849.791035</v>
      </c>
      <c r="H24" s="11" t="s">
        <v>3</v>
      </c>
      <c r="I24" s="12">
        <f>(I16*$C$24)</f>
        <v>2598.1906275</v>
      </c>
      <c r="J24" s="11" t="s">
        <v>3</v>
      </c>
      <c r="K24" s="12">
        <f>(K16*$C$24)</f>
        <v>2885.8448775</v>
      </c>
      <c r="L24" s="11" t="s">
        <v>3</v>
      </c>
    </row>
    <row r="25" spans="1:12" ht="13.5" thickBot="1">
      <c r="A25" s="11"/>
      <c r="B25" s="11"/>
      <c r="C25" s="11"/>
      <c r="E25" s="18"/>
      <c r="F25" s="19"/>
      <c r="G25" s="18"/>
      <c r="H25" s="19"/>
      <c r="I25" s="18"/>
      <c r="J25" s="19"/>
      <c r="K25" s="18"/>
      <c r="L25" s="19"/>
    </row>
    <row r="26" spans="1:12" ht="12.75">
      <c r="A26" s="11"/>
      <c r="B26" s="11"/>
      <c r="C26" s="11"/>
      <c r="E26" s="16"/>
      <c r="F26" s="11"/>
      <c r="G26" s="16"/>
      <c r="H26" s="11"/>
      <c r="I26" s="16"/>
      <c r="J26" s="11"/>
      <c r="K26" s="16"/>
      <c r="L26" s="11"/>
    </row>
    <row r="27" spans="1:12" ht="12.75">
      <c r="A27" s="11" t="s">
        <v>9</v>
      </c>
      <c r="B27" s="11"/>
      <c r="C27" s="11"/>
      <c r="E27" s="12">
        <f>SUM(E21:E24)</f>
        <v>33039.99764</v>
      </c>
      <c r="F27" s="11" t="s">
        <v>3</v>
      </c>
      <c r="G27" s="12">
        <f>SUM(G21:G24)</f>
        <v>36754.997195</v>
      </c>
      <c r="H27" s="11" t="s">
        <v>3</v>
      </c>
      <c r="I27" s="12">
        <f>SUM(I21:I24)</f>
        <v>33509.9970675</v>
      </c>
      <c r="J27" s="11" t="s">
        <v>3</v>
      </c>
      <c r="K27" s="12">
        <f>SUM(K21:K24)</f>
        <v>37219.9993175</v>
      </c>
      <c r="L27" s="11" t="s">
        <v>3</v>
      </c>
    </row>
    <row r="28" ht="12.75">
      <c r="H28" s="11"/>
    </row>
    <row r="30" spans="2:8" ht="12.75">
      <c r="B30" s="26" t="s">
        <v>18</v>
      </c>
      <c r="C30" s="26"/>
      <c r="D30" s="26"/>
      <c r="E30" s="27">
        <v>1070</v>
      </c>
      <c r="F30" s="26" t="s">
        <v>3</v>
      </c>
      <c r="G30" s="26" t="s">
        <v>19</v>
      </c>
      <c r="H30" s="11"/>
    </row>
    <row r="31" ht="12.75">
      <c r="H31" s="11"/>
    </row>
    <row r="32" spans="1:12" ht="12.75">
      <c r="A32" s="21" t="s">
        <v>10</v>
      </c>
      <c r="K32" s="12">
        <f>(60000/166.386)-0.61</f>
        <v>359.99726263026935</v>
      </c>
      <c r="L32" s="11" t="s">
        <v>3</v>
      </c>
    </row>
    <row r="33" spans="1:11" ht="12.75">
      <c r="A33" s="26" t="s">
        <v>42</v>
      </c>
      <c r="K33" s="26" t="s">
        <v>43</v>
      </c>
    </row>
    <row r="35" spans="6:8" ht="13.5" thickBot="1">
      <c r="F35" s="3" t="s">
        <v>0</v>
      </c>
      <c r="G35" s="4">
        <v>166.386</v>
      </c>
      <c r="H35" t="s">
        <v>1</v>
      </c>
    </row>
    <row r="36" spans="1:11" ht="16.5" thickBot="1">
      <c r="A36" s="5" t="s">
        <v>52</v>
      </c>
      <c r="B36" s="6"/>
      <c r="C36" s="6"/>
      <c r="D36" s="6"/>
      <c r="E36" s="6"/>
      <c r="F36" s="7"/>
      <c r="G36" s="8"/>
      <c r="H36" s="8"/>
      <c r="I36" s="6"/>
      <c r="J36" s="6"/>
      <c r="K36" s="6"/>
    </row>
    <row r="37" spans="1:8" ht="12.75">
      <c r="A37" s="22"/>
      <c r="F37" s="3"/>
      <c r="G37" s="23"/>
      <c r="H37" s="23"/>
    </row>
    <row r="38" spans="1:11" ht="13.5" thickBot="1">
      <c r="A38" s="22"/>
      <c r="E38" s="37" t="s">
        <v>31</v>
      </c>
      <c r="F38" s="37"/>
      <c r="G38" s="37"/>
      <c r="H38" s="23"/>
      <c r="I38" s="37" t="s">
        <v>32</v>
      </c>
      <c r="J38" s="37"/>
      <c r="K38" s="37"/>
    </row>
    <row r="39" spans="5:11" ht="12.75">
      <c r="E39" s="9"/>
      <c r="F39" s="9"/>
      <c r="G39" s="10" t="s">
        <v>17</v>
      </c>
      <c r="K39" s="10" t="s">
        <v>17</v>
      </c>
    </row>
    <row r="40" spans="5:6" ht="12.75">
      <c r="E40" s="11"/>
      <c r="F40" s="11"/>
    </row>
    <row r="41" spans="1:12" ht="12.75">
      <c r="A41" s="11" t="s">
        <v>2</v>
      </c>
      <c r="B41" s="11"/>
      <c r="C41" s="11"/>
      <c r="E41" s="12">
        <v>28712.107</v>
      </c>
      <c r="F41" s="11" t="s">
        <v>3</v>
      </c>
      <c r="G41" s="12">
        <v>31666.384</v>
      </c>
      <c r="H41" s="11" t="s">
        <v>3</v>
      </c>
      <c r="I41" s="12">
        <v>27976.53</v>
      </c>
      <c r="J41" s="11" t="s">
        <v>3</v>
      </c>
      <c r="K41" s="12">
        <v>30930.7918</v>
      </c>
      <c r="L41" s="11" t="s">
        <v>3</v>
      </c>
    </row>
    <row r="42" spans="1:12" ht="12.75">
      <c r="A42" s="11"/>
      <c r="B42" s="11"/>
      <c r="C42" s="11"/>
      <c r="E42" s="12"/>
      <c r="F42" s="14"/>
      <c r="G42" s="13"/>
      <c r="H42" s="14"/>
      <c r="I42" s="12"/>
      <c r="J42" s="14"/>
      <c r="K42" s="13"/>
      <c r="L42" s="14"/>
    </row>
    <row r="43" spans="1:12" ht="12.75">
      <c r="A43" s="11" t="s">
        <v>4</v>
      </c>
      <c r="B43" s="11"/>
      <c r="C43" s="11"/>
      <c r="E43" s="12">
        <v>270</v>
      </c>
      <c r="F43" s="11" t="s">
        <v>3</v>
      </c>
      <c r="G43" s="13">
        <f>(270.46-0.46)</f>
        <v>270</v>
      </c>
      <c r="H43" s="11" t="s">
        <v>3</v>
      </c>
      <c r="I43" s="12">
        <v>270</v>
      </c>
      <c r="J43" s="11" t="s">
        <v>3</v>
      </c>
      <c r="K43" s="13">
        <f>(270.46-0.46)</f>
        <v>270</v>
      </c>
      <c r="L43" s="11" t="s">
        <v>3</v>
      </c>
    </row>
    <row r="44" spans="1:12" ht="12.75">
      <c r="A44" s="11"/>
      <c r="B44" s="11"/>
      <c r="C44" s="11"/>
      <c r="E44" s="12"/>
      <c r="F44" s="11"/>
      <c r="G44" s="15"/>
      <c r="H44" s="11"/>
      <c r="I44" s="12"/>
      <c r="J44" s="11"/>
      <c r="K44" s="15"/>
      <c r="L44" s="11"/>
    </row>
    <row r="45" spans="1:12" ht="12.75">
      <c r="A45" s="11"/>
      <c r="B45" s="11"/>
      <c r="C45" s="11"/>
      <c r="E45" s="12"/>
      <c r="F45" s="11"/>
      <c r="G45" s="15"/>
      <c r="H45" s="11"/>
      <c r="I45" s="12"/>
      <c r="J45" s="11"/>
      <c r="K45" s="15"/>
      <c r="L45" s="11"/>
    </row>
    <row r="46" spans="1:12" ht="12.75">
      <c r="A46" s="11" t="s">
        <v>5</v>
      </c>
      <c r="B46" s="11"/>
      <c r="C46" s="11"/>
      <c r="E46" s="12">
        <f>SUM(E41:E43)</f>
        <v>28982.107</v>
      </c>
      <c r="F46" s="11" t="s">
        <v>3</v>
      </c>
      <c r="G46" s="12">
        <f>SUM(G41:G43)</f>
        <v>31936.384</v>
      </c>
      <c r="H46" s="11" t="s">
        <v>3</v>
      </c>
      <c r="I46" s="12">
        <f>SUM(I41:I43)</f>
        <v>28246.53</v>
      </c>
      <c r="J46" s="11" t="s">
        <v>3</v>
      </c>
      <c r="K46" s="12">
        <f>SUM(K41:K43)</f>
        <v>31200.7918</v>
      </c>
      <c r="L46" s="11" t="s">
        <v>3</v>
      </c>
    </row>
    <row r="47" spans="1:12" ht="12.75">
      <c r="A47" s="11"/>
      <c r="B47" s="11"/>
      <c r="C47" s="11"/>
      <c r="E47" s="12"/>
      <c r="F47" s="11"/>
      <c r="G47" s="16"/>
      <c r="H47" s="11"/>
      <c r="I47" s="12"/>
      <c r="J47" s="11"/>
      <c r="K47" s="16"/>
      <c r="L47" s="11"/>
    </row>
    <row r="48" spans="1:12" ht="12.75">
      <c r="A48" s="11" t="s">
        <v>6</v>
      </c>
      <c r="B48" s="11"/>
      <c r="C48" s="17">
        <v>0.16</v>
      </c>
      <c r="E48" s="12">
        <f>(E46*$C$18)</f>
        <v>4637.13712</v>
      </c>
      <c r="F48" s="11" t="s">
        <v>3</v>
      </c>
      <c r="G48" s="12">
        <f>(G46*$C$18)</f>
        <v>5109.82144</v>
      </c>
      <c r="H48" s="11" t="s">
        <v>3</v>
      </c>
      <c r="I48" s="12">
        <f>(I46*$C$18)</f>
        <v>4519.4448</v>
      </c>
      <c r="J48" s="11" t="s">
        <v>3</v>
      </c>
      <c r="K48" s="12">
        <f>(K46*$C$18)</f>
        <v>4992.126688</v>
      </c>
      <c r="L48" s="11" t="s">
        <v>3</v>
      </c>
    </row>
    <row r="49" spans="1:12" ht="13.5" thickBot="1">
      <c r="A49" s="11"/>
      <c r="B49" s="11"/>
      <c r="C49" s="11"/>
      <c r="E49" s="20"/>
      <c r="F49" s="19"/>
      <c r="G49" s="18"/>
      <c r="H49" s="19"/>
      <c r="I49" s="20"/>
      <c r="J49" s="19"/>
      <c r="K49" s="18"/>
      <c r="L49" s="19"/>
    </row>
    <row r="50" spans="1:12" ht="12.75">
      <c r="A50" s="11"/>
      <c r="B50" s="11"/>
      <c r="C50" s="11"/>
      <c r="E50" s="12"/>
      <c r="F50" s="11"/>
      <c r="G50" s="16"/>
      <c r="H50" s="11"/>
      <c r="I50" s="12"/>
      <c r="J50" s="11"/>
      <c r="K50" s="16"/>
      <c r="L50" s="11"/>
    </row>
    <row r="51" spans="1:12" ht="12.75">
      <c r="A51" s="11"/>
      <c r="B51" s="11"/>
      <c r="C51" s="11"/>
      <c r="E51" s="12">
        <f>SUM(E46:E48)</f>
        <v>33619.24412</v>
      </c>
      <c r="F51" s="11" t="s">
        <v>3</v>
      </c>
      <c r="G51" s="12">
        <f>SUM(G46:G48)</f>
        <v>37046.20544</v>
      </c>
      <c r="H51" s="11" t="s">
        <v>3</v>
      </c>
      <c r="I51" s="12">
        <f>SUM(I46:I48)</f>
        <v>32765.9748</v>
      </c>
      <c r="J51" s="11" t="s">
        <v>3</v>
      </c>
      <c r="K51" s="12">
        <f>SUM(K46:K48)</f>
        <v>36192.918487999996</v>
      </c>
      <c r="L51" s="11" t="s">
        <v>3</v>
      </c>
    </row>
    <row r="52" spans="1:12" ht="12.75">
      <c r="A52" s="11"/>
      <c r="B52" s="11"/>
      <c r="C52" s="11"/>
      <c r="E52" s="12"/>
      <c r="F52" s="11"/>
      <c r="G52" s="16"/>
      <c r="H52" s="11"/>
      <c r="I52" s="12"/>
      <c r="J52" s="11"/>
      <c r="K52" s="16"/>
      <c r="L52" s="11"/>
    </row>
    <row r="53" spans="1:12" ht="12.75">
      <c r="A53" s="11" t="s">
        <v>7</v>
      </c>
      <c r="B53" s="11"/>
      <c r="C53" s="11"/>
      <c r="E53" s="12"/>
      <c r="F53" s="11"/>
      <c r="G53" s="16"/>
      <c r="H53" s="11"/>
      <c r="I53" s="12"/>
      <c r="J53" s="11"/>
      <c r="K53" s="16"/>
      <c r="L53" s="11"/>
    </row>
    <row r="54" spans="1:12" ht="12.75">
      <c r="A54" s="11" t="s">
        <v>8</v>
      </c>
      <c r="B54" s="11"/>
      <c r="C54" s="34">
        <v>0.0975</v>
      </c>
      <c r="E54" s="12">
        <f>(E46*$C$24)</f>
        <v>2825.7554325</v>
      </c>
      <c r="F54" s="11" t="s">
        <v>3</v>
      </c>
      <c r="G54" s="12">
        <f>(G46*$C$24)</f>
        <v>3113.79744</v>
      </c>
      <c r="H54" s="11" t="s">
        <v>3</v>
      </c>
      <c r="I54" s="12">
        <f>(I46*$C$24)-0.01</f>
        <v>2754.0266749999996</v>
      </c>
      <c r="J54" s="11" t="s">
        <v>3</v>
      </c>
      <c r="K54" s="12">
        <f>(K46*$C$24)+0.01</f>
        <v>3042.0872005</v>
      </c>
      <c r="L54" s="11" t="s">
        <v>3</v>
      </c>
    </row>
    <row r="55" spans="1:12" ht="13.5" thickBot="1">
      <c r="A55" s="11"/>
      <c r="B55" s="11"/>
      <c r="C55" s="11"/>
      <c r="E55" s="20"/>
      <c r="F55" s="19"/>
      <c r="G55" s="18"/>
      <c r="H55" s="19"/>
      <c r="I55" s="20"/>
      <c r="J55" s="19"/>
      <c r="K55" s="18"/>
      <c r="L55" s="19"/>
    </row>
    <row r="56" spans="1:12" ht="12.75">
      <c r="A56" s="11"/>
      <c r="B56" s="11"/>
      <c r="C56" s="11"/>
      <c r="E56" s="12"/>
      <c r="F56" s="11"/>
      <c r="G56" s="16"/>
      <c r="H56" s="11"/>
      <c r="I56" s="12"/>
      <c r="J56" s="11"/>
      <c r="K56" s="16"/>
      <c r="L56" s="11"/>
    </row>
    <row r="57" spans="1:12" ht="12.75">
      <c r="A57" s="11" t="s">
        <v>9</v>
      </c>
      <c r="B57" s="11"/>
      <c r="C57" s="11"/>
      <c r="E57" s="12">
        <f>SUM(E51:E54)</f>
        <v>36444.999552500005</v>
      </c>
      <c r="F57" s="11" t="s">
        <v>3</v>
      </c>
      <c r="G57" s="12">
        <f>SUM(G51:G54)</f>
        <v>40160.00288</v>
      </c>
      <c r="H57" s="11" t="s">
        <v>3</v>
      </c>
      <c r="I57" s="12">
        <f>SUM(I51:I54)</f>
        <v>35520.001475</v>
      </c>
      <c r="J57" s="11" t="s">
        <v>3</v>
      </c>
      <c r="K57" s="12">
        <f>SUM(K51:K54)-0.01</f>
        <v>39234.99568849999</v>
      </c>
      <c r="L57" s="11" t="s">
        <v>3</v>
      </c>
    </row>
    <row r="58" ht="12.75">
      <c r="H58" s="11"/>
    </row>
    <row r="59" ht="12.75">
      <c r="H59" s="11"/>
    </row>
    <row r="60" spans="2:8" ht="12.75">
      <c r="B60" s="26" t="s">
        <v>18</v>
      </c>
      <c r="C60" s="26"/>
      <c r="D60" s="26"/>
      <c r="E60" s="27">
        <v>1070</v>
      </c>
      <c r="F60" s="26" t="s">
        <v>3</v>
      </c>
      <c r="G60" s="26" t="s">
        <v>19</v>
      </c>
      <c r="H60" s="11"/>
    </row>
    <row r="61" ht="12.75">
      <c r="H61" s="11"/>
    </row>
    <row r="62" spans="1:12" ht="12.75">
      <c r="A62" s="21" t="s">
        <v>10</v>
      </c>
      <c r="K62" s="12">
        <f>K32</f>
        <v>359.99726263026935</v>
      </c>
      <c r="L62" s="11" t="s">
        <v>3</v>
      </c>
    </row>
    <row r="63" spans="1:11" ht="12.75">
      <c r="A63" s="26" t="s">
        <v>42</v>
      </c>
      <c r="K63" s="26" t="s">
        <v>43</v>
      </c>
    </row>
    <row r="64" spans="6:7" ht="12.75">
      <c r="F64" s="3"/>
      <c r="G64" s="4"/>
    </row>
    <row r="66" ht="15.75">
      <c r="A66" s="1" t="s">
        <v>58</v>
      </c>
    </row>
    <row r="68" spans="6:7" ht="12.75">
      <c r="F68" s="3"/>
      <c r="G68" s="4"/>
    </row>
    <row r="69" spans="6:8" ht="13.5" thickBot="1">
      <c r="F69" s="3" t="s">
        <v>0</v>
      </c>
      <c r="G69" s="4">
        <v>166.386</v>
      </c>
      <c r="H69" t="s">
        <v>1</v>
      </c>
    </row>
    <row r="70" spans="1:11" ht="16.5" thickBot="1">
      <c r="A70" s="5" t="s">
        <v>53</v>
      </c>
      <c r="B70" s="6"/>
      <c r="C70" s="6"/>
      <c r="D70" s="6"/>
      <c r="E70" s="6"/>
      <c r="F70" s="7"/>
      <c r="G70" s="8"/>
      <c r="H70" s="8"/>
      <c r="I70" s="6"/>
      <c r="J70" s="6"/>
      <c r="K70" s="6"/>
    </row>
    <row r="71" spans="1:8" ht="12.75">
      <c r="A71" s="22"/>
      <c r="F71" s="3"/>
      <c r="G71" s="23"/>
      <c r="H71" s="23"/>
    </row>
    <row r="72" spans="1:8" ht="12.75">
      <c r="A72" s="22"/>
      <c r="F72" s="3"/>
      <c r="G72" s="23"/>
      <c r="H72" s="23"/>
    </row>
    <row r="73" spans="5:7" ht="12.75">
      <c r="E73" s="9"/>
      <c r="F73" s="9"/>
      <c r="G73" s="10" t="s">
        <v>17</v>
      </c>
    </row>
    <row r="74" spans="5:6" ht="12.75">
      <c r="E74" s="11"/>
      <c r="F74" s="11"/>
    </row>
    <row r="75" spans="1:8" ht="12.75">
      <c r="A75" s="11" t="s">
        <v>2</v>
      </c>
      <c r="B75" s="11"/>
      <c r="C75" s="11"/>
      <c r="E75" s="12">
        <v>29960.618</v>
      </c>
      <c r="F75" s="11" t="s">
        <v>3</v>
      </c>
      <c r="G75" s="12">
        <v>32918.877</v>
      </c>
      <c r="H75" s="11" t="s">
        <v>3</v>
      </c>
    </row>
    <row r="76" spans="1:8" ht="12.75">
      <c r="A76" s="11"/>
      <c r="B76" s="11"/>
      <c r="C76" s="11"/>
      <c r="E76" s="12"/>
      <c r="F76" s="14"/>
      <c r="G76" s="13"/>
      <c r="H76" s="14"/>
    </row>
    <row r="77" spans="1:8" ht="12.75">
      <c r="A77" s="11" t="s">
        <v>4</v>
      </c>
      <c r="B77" s="11"/>
      <c r="C77" s="11"/>
      <c r="E77" s="12">
        <v>270</v>
      </c>
      <c r="F77" s="11" t="s">
        <v>3</v>
      </c>
      <c r="G77" s="13">
        <f>(270.46-0.46)</f>
        <v>270</v>
      </c>
      <c r="H77" s="11" t="s">
        <v>3</v>
      </c>
    </row>
    <row r="78" spans="1:8" ht="12.75">
      <c r="A78" s="11"/>
      <c r="B78" s="11"/>
      <c r="C78" s="11"/>
      <c r="E78" s="12"/>
      <c r="F78" s="11"/>
      <c r="G78" s="15"/>
      <c r="H78" s="11"/>
    </row>
    <row r="79" spans="1:8" ht="12.75">
      <c r="A79" s="11"/>
      <c r="B79" s="11"/>
      <c r="C79" s="11"/>
      <c r="E79" s="12"/>
      <c r="F79" s="11"/>
      <c r="G79" s="15"/>
      <c r="H79" s="11"/>
    </row>
    <row r="80" spans="1:8" ht="12.75">
      <c r="A80" s="11" t="s">
        <v>5</v>
      </c>
      <c r="B80" s="11"/>
      <c r="C80" s="11"/>
      <c r="E80" s="12">
        <f>SUM(E75:E77)</f>
        <v>30230.618</v>
      </c>
      <c r="F80" s="11" t="s">
        <v>3</v>
      </c>
      <c r="G80" s="12">
        <f>SUM(G75:G77)</f>
        <v>33188.877</v>
      </c>
      <c r="H80" s="11" t="s">
        <v>3</v>
      </c>
    </row>
    <row r="81" spans="1:8" ht="12.75">
      <c r="A81" s="11"/>
      <c r="B81" s="11"/>
      <c r="C81" s="11"/>
      <c r="E81" s="12"/>
      <c r="F81" s="11"/>
      <c r="G81" s="16"/>
      <c r="H81" s="11"/>
    </row>
    <row r="82" spans="1:8" ht="12.75">
      <c r="A82" s="11" t="s">
        <v>6</v>
      </c>
      <c r="B82" s="11"/>
      <c r="C82" s="17">
        <v>0.16</v>
      </c>
      <c r="E82" s="12">
        <f>(E80*$C$18)</f>
        <v>4836.89888</v>
      </c>
      <c r="F82" s="11" t="s">
        <v>3</v>
      </c>
      <c r="G82" s="12">
        <f>(G80*$C$18)</f>
        <v>5310.22032</v>
      </c>
      <c r="H82" s="11" t="s">
        <v>3</v>
      </c>
    </row>
    <row r="83" spans="1:8" ht="13.5" thickBot="1">
      <c r="A83" s="11"/>
      <c r="B83" s="11"/>
      <c r="C83" s="11"/>
      <c r="E83" s="20"/>
      <c r="F83" s="19"/>
      <c r="G83" s="18"/>
      <c r="H83" s="19"/>
    </row>
    <row r="84" spans="1:8" ht="12.75">
      <c r="A84" s="11"/>
      <c r="B84" s="11"/>
      <c r="C84" s="11"/>
      <c r="E84" s="12"/>
      <c r="F84" s="11"/>
      <c r="G84" s="16"/>
      <c r="H84" s="11"/>
    </row>
    <row r="85" spans="1:8" ht="12.75">
      <c r="A85" s="11"/>
      <c r="B85" s="11"/>
      <c r="C85" s="11"/>
      <c r="E85" s="12">
        <f>SUM(E80:E82)</f>
        <v>35067.516879999996</v>
      </c>
      <c r="F85" s="11" t="s">
        <v>3</v>
      </c>
      <c r="G85" s="12">
        <f>SUM(G80:G82)</f>
        <v>38499.09732</v>
      </c>
      <c r="H85" s="11" t="s">
        <v>3</v>
      </c>
    </row>
    <row r="86" spans="1:8" ht="12.75">
      <c r="A86" s="11"/>
      <c r="B86" s="11"/>
      <c r="C86" s="11"/>
      <c r="E86" s="12"/>
      <c r="F86" s="11"/>
      <c r="G86" s="16"/>
      <c r="H86" s="11"/>
    </row>
    <row r="87" spans="1:8" ht="12.75">
      <c r="A87" s="11" t="s">
        <v>7</v>
      </c>
      <c r="B87" s="11"/>
      <c r="C87" s="11"/>
      <c r="E87" s="12"/>
      <c r="F87" s="11"/>
      <c r="G87" s="16"/>
      <c r="H87" s="11"/>
    </row>
    <row r="88" spans="1:8" ht="12.75">
      <c r="A88" s="11" t="s">
        <v>8</v>
      </c>
      <c r="B88" s="11"/>
      <c r="C88" s="34">
        <v>0.0975</v>
      </c>
      <c r="E88" s="12">
        <f>(E80*$C$24)</f>
        <v>2947.485255</v>
      </c>
      <c r="F88" s="11" t="s">
        <v>3</v>
      </c>
      <c r="G88" s="12">
        <f>(G80*$C$24)</f>
        <v>3235.9155075000003</v>
      </c>
      <c r="H88" s="11" t="s">
        <v>3</v>
      </c>
    </row>
    <row r="89" spans="1:8" ht="13.5" thickBot="1">
      <c r="A89" s="11"/>
      <c r="B89" s="11"/>
      <c r="C89" s="11"/>
      <c r="E89" s="20"/>
      <c r="F89" s="19"/>
      <c r="G89" s="18"/>
      <c r="H89" s="19"/>
    </row>
    <row r="90" spans="1:8" ht="12.75">
      <c r="A90" s="11"/>
      <c r="B90" s="11"/>
      <c r="C90" s="11"/>
      <c r="E90" s="12"/>
      <c r="F90" s="11"/>
      <c r="G90" s="16"/>
      <c r="H90" s="11"/>
    </row>
    <row r="91" spans="1:8" ht="12.75">
      <c r="A91" s="11" t="s">
        <v>9</v>
      </c>
      <c r="B91" s="11"/>
      <c r="C91" s="11"/>
      <c r="E91" s="12">
        <f>SUM(E85:E88)</f>
        <v>38015.002134999995</v>
      </c>
      <c r="F91" s="11" t="s">
        <v>3</v>
      </c>
      <c r="G91" s="12">
        <f>SUM(G85:G88)-0.01</f>
        <v>41735.0028275</v>
      </c>
      <c r="H91" s="11" t="s">
        <v>3</v>
      </c>
    </row>
    <row r="92" ht="12.75">
      <c r="H92" s="11"/>
    </row>
    <row r="93" ht="12.75">
      <c r="H93" s="11"/>
    </row>
    <row r="94" spans="2:8" ht="12.75">
      <c r="B94" s="26" t="s">
        <v>18</v>
      </c>
      <c r="C94" s="26"/>
      <c r="D94" s="26"/>
      <c r="E94" s="27">
        <v>1070</v>
      </c>
      <c r="F94" s="26" t="s">
        <v>3</v>
      </c>
      <c r="G94" s="26" t="s">
        <v>19</v>
      </c>
      <c r="H94" s="11"/>
    </row>
    <row r="95" ht="12.75">
      <c r="H95" s="11"/>
    </row>
    <row r="96" spans="1:12" ht="12.75">
      <c r="A96" s="21" t="s">
        <v>10</v>
      </c>
      <c r="K96" s="12">
        <f>K62</f>
        <v>359.99726263026935</v>
      </c>
      <c r="L96" s="11" t="s">
        <v>3</v>
      </c>
    </row>
    <row r="97" spans="1:11" ht="12.75">
      <c r="A97" s="26" t="s">
        <v>42</v>
      </c>
      <c r="K97" s="26">
        <v>195</v>
      </c>
    </row>
    <row r="99" spans="6:8" ht="13.5" thickBot="1">
      <c r="F99" s="3" t="s">
        <v>0</v>
      </c>
      <c r="G99" s="4">
        <v>166.386</v>
      </c>
      <c r="H99" t="s">
        <v>1</v>
      </c>
    </row>
    <row r="100" spans="1:11" ht="16.5" thickBot="1">
      <c r="A100" s="5" t="s">
        <v>54</v>
      </c>
      <c r="B100" s="6"/>
      <c r="C100" s="6"/>
      <c r="D100" s="6"/>
      <c r="E100" s="6"/>
      <c r="F100" s="7"/>
      <c r="G100" s="8"/>
      <c r="H100" s="8"/>
      <c r="I100" s="6"/>
      <c r="J100" s="6"/>
      <c r="K100" s="6"/>
    </row>
    <row r="101" spans="1:8" ht="12.75">
      <c r="A101" s="22"/>
      <c r="F101" s="3"/>
      <c r="G101" s="23"/>
      <c r="H101" s="23"/>
    </row>
    <row r="102" spans="1:8" ht="12.75">
      <c r="A102" s="22"/>
      <c r="F102" s="3"/>
      <c r="G102" s="23"/>
      <c r="H102" s="23"/>
    </row>
    <row r="103" spans="5:6" ht="12.75">
      <c r="E103" s="10" t="s">
        <v>17</v>
      </c>
      <c r="F103" s="9"/>
    </row>
    <row r="104" spans="5:6" ht="12.75">
      <c r="E104" s="11"/>
      <c r="F104" s="11"/>
    </row>
    <row r="105" spans="1:6" ht="12.75">
      <c r="A105" s="11" t="s">
        <v>2</v>
      </c>
      <c r="B105" s="11"/>
      <c r="C105" s="11"/>
      <c r="E105" s="12">
        <v>35022.25</v>
      </c>
      <c r="F105" s="11" t="s">
        <v>3</v>
      </c>
    </row>
    <row r="106" spans="1:6" ht="12.75">
      <c r="A106" s="11"/>
      <c r="B106" s="11"/>
      <c r="C106" s="11"/>
      <c r="E106" s="12"/>
      <c r="F106" s="14"/>
    </row>
    <row r="107" spans="1:6" ht="12.75">
      <c r="A107" s="11" t="s">
        <v>4</v>
      </c>
      <c r="B107" s="11"/>
      <c r="C107" s="11"/>
      <c r="E107" s="12">
        <v>270</v>
      </c>
      <c r="F107" s="11" t="s">
        <v>3</v>
      </c>
    </row>
    <row r="108" spans="1:6" ht="12.75">
      <c r="A108" s="11"/>
      <c r="B108" s="11"/>
      <c r="C108" s="11"/>
      <c r="E108" s="12"/>
      <c r="F108" s="11"/>
    </row>
    <row r="109" spans="1:6" ht="12.75">
      <c r="A109" s="11"/>
      <c r="B109" s="11"/>
      <c r="C109" s="11"/>
      <c r="E109" s="12"/>
      <c r="F109" s="11"/>
    </row>
    <row r="110" spans="1:6" ht="12.75">
      <c r="A110" s="11" t="s">
        <v>5</v>
      </c>
      <c r="B110" s="11"/>
      <c r="C110" s="11"/>
      <c r="E110" s="12">
        <f>SUM(E105:E107)</f>
        <v>35292.25</v>
      </c>
      <c r="F110" s="11" t="s">
        <v>3</v>
      </c>
    </row>
    <row r="111" spans="1:6" ht="12.75">
      <c r="A111" s="11"/>
      <c r="B111" s="11"/>
      <c r="C111" s="11"/>
      <c r="E111" s="12"/>
      <c r="F111" s="11"/>
    </row>
    <row r="112" spans="1:6" ht="12.75">
      <c r="A112" s="11" t="s">
        <v>6</v>
      </c>
      <c r="B112" s="11"/>
      <c r="C112" s="17">
        <v>0.16</v>
      </c>
      <c r="E112" s="12">
        <f>(E110*$C$18)</f>
        <v>5646.76</v>
      </c>
      <c r="F112" s="11" t="s">
        <v>3</v>
      </c>
    </row>
    <row r="113" spans="1:6" ht="13.5" thickBot="1">
      <c r="A113" s="11"/>
      <c r="B113" s="11"/>
      <c r="C113" s="11"/>
      <c r="E113" s="20"/>
      <c r="F113" s="19"/>
    </row>
    <row r="114" spans="1:6" ht="12.75">
      <c r="A114" s="11"/>
      <c r="B114" s="11"/>
      <c r="C114" s="11"/>
      <c r="E114" s="12"/>
      <c r="F114" s="11"/>
    </row>
    <row r="115" spans="1:6" ht="12.75">
      <c r="A115" s="11"/>
      <c r="B115" s="11"/>
      <c r="C115" s="11"/>
      <c r="E115" s="12">
        <f>SUM(E110:E112)</f>
        <v>40939.01</v>
      </c>
      <c r="F115" s="11" t="s">
        <v>3</v>
      </c>
    </row>
    <row r="116" spans="1:6" ht="12.75">
      <c r="A116" s="11"/>
      <c r="B116" s="11"/>
      <c r="C116" s="11"/>
      <c r="E116" s="12"/>
      <c r="F116" s="11"/>
    </row>
    <row r="117" spans="1:6" ht="12.75">
      <c r="A117" s="11" t="s">
        <v>7</v>
      </c>
      <c r="B117" s="11"/>
      <c r="C117" s="11"/>
      <c r="E117" s="12"/>
      <c r="F117" s="11"/>
    </row>
    <row r="118" spans="1:6" ht="12.75">
      <c r="A118" s="11" t="s">
        <v>8</v>
      </c>
      <c r="B118" s="11"/>
      <c r="C118" s="34">
        <v>0.0975</v>
      </c>
      <c r="E118" s="12">
        <f>(E110*$C$24)</f>
        <v>3440.994375</v>
      </c>
      <c r="F118" s="11" t="s">
        <v>3</v>
      </c>
    </row>
    <row r="119" spans="1:6" ht="13.5" thickBot="1">
      <c r="A119" s="11"/>
      <c r="B119" s="11"/>
      <c r="C119" s="11"/>
      <c r="E119" s="20"/>
      <c r="F119" s="19"/>
    </row>
    <row r="120" spans="1:6" ht="12.75">
      <c r="A120" s="11"/>
      <c r="B120" s="11"/>
      <c r="C120" s="11"/>
      <c r="E120" s="12"/>
      <c r="F120" s="11"/>
    </row>
    <row r="121" spans="1:6" ht="12.75">
      <c r="A121" s="11" t="s">
        <v>9</v>
      </c>
      <c r="B121" s="11"/>
      <c r="C121" s="11"/>
      <c r="E121" s="12">
        <f>SUM(E115:E118)</f>
        <v>44380.004375000004</v>
      </c>
      <c r="F121" s="11" t="s">
        <v>3</v>
      </c>
    </row>
    <row r="122" ht="12.75">
      <c r="H122" s="11"/>
    </row>
    <row r="123" ht="12.75">
      <c r="H123" s="11"/>
    </row>
    <row r="124" spans="1:12" ht="12.75">
      <c r="A124" s="21" t="s">
        <v>10</v>
      </c>
      <c r="K124" s="12">
        <f>K96</f>
        <v>359.99726263026935</v>
      </c>
      <c r="L124" s="11" t="s">
        <v>3</v>
      </c>
    </row>
    <row r="125" spans="1:11" ht="12.75">
      <c r="A125" s="26" t="s">
        <v>42</v>
      </c>
      <c r="K125" s="26">
        <v>195</v>
      </c>
    </row>
  </sheetData>
  <sheetProtection password="CC6D" sheet="1" objects="1" scenarios="1"/>
  <mergeCells count="4">
    <mergeCell ref="E8:G8"/>
    <mergeCell ref="I8:K8"/>
    <mergeCell ref="E38:G38"/>
    <mergeCell ref="I38:K38"/>
  </mergeCells>
  <printOptions/>
  <pageMargins left="0.75" right="0.75" top="0.5905511811023623" bottom="0.78" header="0" footer="0"/>
  <pageSetup horizontalDpi="600" verticalDpi="600" orientation="portrait" paperSize="9" scale="91" r:id="rId2"/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34">
      <selection activeCell="I45" sqref="I45"/>
    </sheetView>
  </sheetViews>
  <sheetFormatPr defaultColWidth="9.140625" defaultRowHeight="12.75"/>
  <cols>
    <col min="1" max="5" width="9.140625" style="0" customWidth="1"/>
    <col min="6" max="6" width="4.00390625" style="0" customWidth="1"/>
    <col min="7" max="7" width="9.140625" style="0" customWidth="1"/>
    <col min="8" max="8" width="4.421875" style="0" customWidth="1"/>
    <col min="9" max="9" width="9.140625" style="0" customWidth="1"/>
    <col min="10" max="10" width="3.7109375" style="0" customWidth="1"/>
  </cols>
  <sheetData>
    <row r="1" ht="15.75">
      <c r="A1" s="1" t="s">
        <v>56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11" ht="16.5" thickBot="1">
      <c r="A6" s="5" t="s">
        <v>57</v>
      </c>
      <c r="B6" s="6"/>
      <c r="C6" s="6"/>
      <c r="D6" s="6"/>
      <c r="E6" s="6"/>
      <c r="F6" s="7"/>
      <c r="G6" s="8"/>
      <c r="H6" s="8"/>
      <c r="I6" s="6"/>
      <c r="J6" s="6"/>
      <c r="K6" s="6"/>
    </row>
    <row r="7" spans="1:11" ht="15.75">
      <c r="A7" s="29"/>
      <c r="B7" s="30"/>
      <c r="C7" s="30"/>
      <c r="D7" s="30"/>
      <c r="E7" s="30"/>
      <c r="F7" s="31"/>
      <c r="G7" s="32"/>
      <c r="H7" s="32"/>
      <c r="I7" s="30"/>
      <c r="J7" s="30"/>
      <c r="K7" s="30"/>
    </row>
    <row r="8" spans="1:8" ht="15.75">
      <c r="A8" s="29"/>
      <c r="B8" s="30"/>
      <c r="C8" s="30"/>
      <c r="D8" s="30"/>
      <c r="E8" s="36"/>
      <c r="F8" s="36"/>
      <c r="G8" s="36"/>
      <c r="H8" s="32"/>
    </row>
    <row r="9" spans="5:6" ht="12.75">
      <c r="E9" s="9"/>
      <c r="F9" s="9"/>
    </row>
    <row r="10" spans="5:6" ht="12.75">
      <c r="E10" s="11"/>
      <c r="F10" s="11"/>
    </row>
    <row r="11" spans="1:6" ht="12.75">
      <c r="A11" s="11" t="s">
        <v>2</v>
      </c>
      <c r="B11" s="11"/>
      <c r="C11" s="11"/>
      <c r="E11" s="12">
        <v>63974.74</v>
      </c>
      <c r="F11" s="11" t="s">
        <v>3</v>
      </c>
    </row>
    <row r="12" spans="1:6" ht="12.75">
      <c r="A12" s="11"/>
      <c r="B12" s="11"/>
      <c r="C12" s="11"/>
      <c r="E12" s="13"/>
      <c r="F12" s="14"/>
    </row>
    <row r="13" spans="1:6" ht="12.75">
      <c r="A13" s="11" t="s">
        <v>4</v>
      </c>
      <c r="B13" s="11"/>
      <c r="C13" s="11"/>
      <c r="E13" s="13">
        <f>(270.46-0.46)</f>
        <v>270</v>
      </c>
      <c r="F13" s="11" t="s">
        <v>3</v>
      </c>
    </row>
    <row r="14" spans="1:6" ht="12.75">
      <c r="A14" s="11"/>
      <c r="B14" s="11"/>
      <c r="C14" s="11"/>
      <c r="E14" s="15"/>
      <c r="F14" s="11"/>
    </row>
    <row r="15" spans="1:6" ht="12.75">
      <c r="A15" s="11"/>
      <c r="B15" s="11"/>
      <c r="C15" s="11"/>
      <c r="E15" s="15"/>
      <c r="F15" s="11"/>
    </row>
    <row r="16" spans="1:6" ht="12.75">
      <c r="A16" s="11" t="s">
        <v>5</v>
      </c>
      <c r="B16" s="11"/>
      <c r="C16" s="11"/>
      <c r="E16" s="12">
        <f>SUM(E11:E13)</f>
        <v>64244.74</v>
      </c>
      <c r="F16" s="11" t="s">
        <v>3</v>
      </c>
    </row>
    <row r="17" spans="1:6" ht="12.75">
      <c r="A17" s="11"/>
      <c r="B17" s="11"/>
      <c r="C17" s="11"/>
      <c r="E17" s="16"/>
      <c r="F17" s="11"/>
    </row>
    <row r="18" spans="1:6" ht="12.75">
      <c r="A18" s="11" t="s">
        <v>6</v>
      </c>
      <c r="B18" s="11"/>
      <c r="C18" s="17">
        <v>0.16</v>
      </c>
      <c r="E18" s="12">
        <f>(E16*$C$18)</f>
        <v>10279.1584</v>
      </c>
      <c r="F18" s="11" t="s">
        <v>3</v>
      </c>
    </row>
    <row r="19" spans="1:6" ht="13.5" thickBot="1">
      <c r="A19" s="11"/>
      <c r="B19" s="11"/>
      <c r="C19" s="11"/>
      <c r="E19" s="18"/>
      <c r="F19" s="19"/>
    </row>
    <row r="20" spans="1:6" ht="12.75">
      <c r="A20" s="11"/>
      <c r="B20" s="11"/>
      <c r="C20" s="11"/>
      <c r="E20" s="16"/>
      <c r="F20" s="11"/>
    </row>
    <row r="21" spans="1:6" ht="12.75">
      <c r="A21" s="11"/>
      <c r="B21" s="11"/>
      <c r="C21" s="11"/>
      <c r="E21" s="12">
        <f>SUM(E16:E18)</f>
        <v>74523.8984</v>
      </c>
      <c r="F21" s="11" t="s">
        <v>3</v>
      </c>
    </row>
    <row r="22" spans="1:6" ht="12.75">
      <c r="A22" s="11"/>
      <c r="B22" s="11"/>
      <c r="C22" s="11"/>
      <c r="E22" s="16"/>
      <c r="F22" s="11"/>
    </row>
    <row r="23" spans="1:6" ht="12.75">
      <c r="A23" s="11" t="s">
        <v>7</v>
      </c>
      <c r="B23" s="11"/>
      <c r="C23" s="11"/>
      <c r="E23" s="16"/>
      <c r="F23" s="11"/>
    </row>
    <row r="24" spans="1:6" ht="12.75">
      <c r="A24" s="11" t="s">
        <v>8</v>
      </c>
      <c r="B24" s="11"/>
      <c r="C24" s="34">
        <v>0.1475</v>
      </c>
      <c r="E24" s="12">
        <f>(E16*$C$24)</f>
        <v>9476.09915</v>
      </c>
      <c r="F24" s="11" t="s">
        <v>3</v>
      </c>
    </row>
    <row r="25" spans="1:6" ht="13.5" thickBot="1">
      <c r="A25" s="11"/>
      <c r="B25" s="11"/>
      <c r="C25" s="11"/>
      <c r="E25" s="18"/>
      <c r="F25" s="19"/>
    </row>
    <row r="26" spans="1:6" ht="12.75">
      <c r="A26" s="11"/>
      <c r="B26" s="11"/>
      <c r="C26" s="11"/>
      <c r="E26" s="16"/>
      <c r="F26" s="11"/>
    </row>
    <row r="27" spans="1:6" ht="12.75">
      <c r="A27" s="11" t="s">
        <v>9</v>
      </c>
      <c r="B27" s="11"/>
      <c r="C27" s="11"/>
      <c r="E27" s="12">
        <f>SUM(E21:E24)</f>
        <v>83999.99755</v>
      </c>
      <c r="F27" s="11" t="s">
        <v>3</v>
      </c>
    </row>
    <row r="28" ht="12.75">
      <c r="H28" s="11"/>
    </row>
    <row r="30" ht="12.75">
      <c r="H30" s="11"/>
    </row>
    <row r="31" spans="1:12" ht="12.75">
      <c r="A31" s="21" t="s">
        <v>10</v>
      </c>
      <c r="K31" s="12">
        <f>(60000/166.386)-0.61</f>
        <v>359.99726263026935</v>
      </c>
      <c r="L31" s="11" t="s">
        <v>3</v>
      </c>
    </row>
    <row r="32" spans="1:11" ht="12.75">
      <c r="A32" s="26" t="s">
        <v>42</v>
      </c>
      <c r="K32" s="26">
        <v>270</v>
      </c>
    </row>
  </sheetData>
  <sheetProtection password="CC6D" sheet="1" objects="1" scenarios="1"/>
  <printOptions/>
  <pageMargins left="0.75" right="0.75" top="0.5905511811023623" bottom="0.78" header="0" footer="0"/>
  <pageSetup horizontalDpi="600" verticalDpi="600" orientation="portrait" paperSize="9" scale="91" r:id="rId2"/>
  <rowBreaks count="1" manualBreakCount="1">
    <brk id="6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ht="15.75">
      <c r="A1" s="1" t="s">
        <v>44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21</v>
      </c>
      <c r="B6" s="6"/>
      <c r="C6" s="6"/>
      <c r="D6" s="6"/>
      <c r="E6" s="6"/>
      <c r="F6" s="7"/>
      <c r="G6" s="8"/>
      <c r="H6" s="8"/>
      <c r="I6" s="6"/>
    </row>
    <row r="7" spans="4:8" ht="12.75">
      <c r="D7" s="9"/>
      <c r="E7" s="9"/>
      <c r="F7" s="9" t="s">
        <v>11</v>
      </c>
      <c r="H7" s="25"/>
    </row>
    <row r="8" spans="4:5" ht="12.75">
      <c r="D8" s="11"/>
      <c r="E8" s="11"/>
    </row>
    <row r="9" spans="1:7" ht="12.75">
      <c r="A9" s="11" t="s">
        <v>2</v>
      </c>
      <c r="B9" s="11"/>
      <c r="C9" s="11"/>
      <c r="D9" s="12">
        <v>43611.46</v>
      </c>
      <c r="E9" s="11" t="s">
        <v>3</v>
      </c>
      <c r="F9" s="12">
        <v>44586.59</v>
      </c>
      <c r="G9" s="11" t="s">
        <v>3</v>
      </c>
    </row>
    <row r="10" spans="1:7" ht="12.75">
      <c r="A10" s="11"/>
      <c r="B10" s="11"/>
      <c r="C10" s="11"/>
      <c r="D10" s="12"/>
      <c r="E10" s="14"/>
      <c r="F10" s="12"/>
      <c r="G10" s="14"/>
    </row>
    <row r="11" spans="1:7" ht="12.75">
      <c r="A11" s="11" t="s">
        <v>4</v>
      </c>
      <c r="B11" s="11"/>
      <c r="C11" s="11"/>
      <c r="D11" s="12">
        <v>270</v>
      </c>
      <c r="E11" s="11" t="s">
        <v>3</v>
      </c>
      <c r="F11" s="12">
        <v>270</v>
      </c>
      <c r="G11" s="11" t="s">
        <v>3</v>
      </c>
    </row>
    <row r="12" spans="1:7" ht="12.75">
      <c r="A12" s="11"/>
      <c r="B12" s="11"/>
      <c r="C12" s="11"/>
      <c r="D12" s="12"/>
      <c r="E12" s="11"/>
      <c r="F12" s="12"/>
      <c r="G12" s="11"/>
    </row>
    <row r="13" spans="1:7" ht="12.75">
      <c r="A13" s="11"/>
      <c r="B13" s="11"/>
      <c r="C13" s="11"/>
      <c r="D13" s="12"/>
      <c r="E13" s="11"/>
      <c r="F13" s="12"/>
      <c r="G13" s="11"/>
    </row>
    <row r="14" spans="1:7" ht="12.75">
      <c r="A14" s="11" t="s">
        <v>5</v>
      </c>
      <c r="B14" s="11"/>
      <c r="C14" s="11"/>
      <c r="D14" s="12">
        <f>SUM(D9:D11)</f>
        <v>43881.46</v>
      </c>
      <c r="E14" s="11" t="s">
        <v>3</v>
      </c>
      <c r="F14" s="12">
        <f>SUM(F9:F11)</f>
        <v>44856.59</v>
      </c>
      <c r="G14" s="11" t="s">
        <v>3</v>
      </c>
    </row>
    <row r="15" spans="1:7" ht="12.75">
      <c r="A15" s="11"/>
      <c r="B15" s="11"/>
      <c r="C15" s="11"/>
      <c r="D15" s="12"/>
      <c r="E15" s="11"/>
      <c r="F15" s="12"/>
      <c r="G15" s="11"/>
    </row>
    <row r="16" spans="1:7" ht="12.75">
      <c r="A16" s="11" t="s">
        <v>6</v>
      </c>
      <c r="B16" s="11"/>
      <c r="C16" s="17">
        <v>0.16</v>
      </c>
      <c r="D16" s="12">
        <f>(D14*C16)</f>
        <v>7021.0336</v>
      </c>
      <c r="E16" s="11" t="s">
        <v>3</v>
      </c>
      <c r="F16" s="12">
        <f>(F14*C16)</f>
        <v>7177.0544</v>
      </c>
      <c r="G16" s="11" t="s">
        <v>3</v>
      </c>
    </row>
    <row r="17" spans="1:7" ht="13.5" thickBot="1">
      <c r="A17" s="11"/>
      <c r="B17" s="11"/>
      <c r="C17" s="11"/>
      <c r="D17" s="20"/>
      <c r="E17" s="19"/>
      <c r="F17" s="20"/>
      <c r="G17" s="19"/>
    </row>
    <row r="18" spans="1:7" ht="12.75">
      <c r="A18" s="11"/>
      <c r="B18" s="11"/>
      <c r="C18" s="11"/>
      <c r="D18" s="12"/>
      <c r="E18" s="11"/>
      <c r="F18" s="12"/>
      <c r="G18" s="11"/>
    </row>
    <row r="19" spans="1:7" ht="12.75">
      <c r="A19" s="11"/>
      <c r="B19" s="11"/>
      <c r="C19" s="11"/>
      <c r="D19" s="12">
        <f>SUM(D14:D16)</f>
        <v>50902.4936</v>
      </c>
      <c r="E19" s="11" t="s">
        <v>3</v>
      </c>
      <c r="F19" s="12">
        <f>SUM(F14:F16)</f>
        <v>52033.6444</v>
      </c>
      <c r="G19" s="11" t="s">
        <v>3</v>
      </c>
    </row>
    <row r="20" spans="1:7" ht="12.75">
      <c r="A20" s="11"/>
      <c r="B20" s="11"/>
      <c r="C20" s="11"/>
      <c r="D20" s="12"/>
      <c r="E20" s="11"/>
      <c r="F20" s="12"/>
      <c r="G20" s="11"/>
    </row>
    <row r="21" spans="1:7" ht="12.75">
      <c r="A21" s="11" t="s">
        <v>7</v>
      </c>
      <c r="B21" s="11"/>
      <c r="C21" s="11"/>
      <c r="D21" s="12"/>
      <c r="E21" s="11"/>
      <c r="F21" s="12"/>
      <c r="G21" s="11"/>
    </row>
    <row r="22" spans="1:7" ht="12.75">
      <c r="A22" s="11" t="s">
        <v>8</v>
      </c>
      <c r="B22" s="11"/>
      <c r="C22" s="34">
        <v>0.1475</v>
      </c>
      <c r="D22" s="12">
        <f>(D14*C22)</f>
        <v>6472.51535</v>
      </c>
      <c r="E22" s="11" t="s">
        <v>3</v>
      </c>
      <c r="F22" s="12">
        <f>(F14*C22)</f>
        <v>6616.347024999999</v>
      </c>
      <c r="G22" s="11" t="s">
        <v>3</v>
      </c>
    </row>
    <row r="23" spans="1:7" ht="13.5" thickBot="1">
      <c r="A23" s="11"/>
      <c r="B23" s="11"/>
      <c r="C23" s="11"/>
      <c r="D23" s="20"/>
      <c r="E23" s="19"/>
      <c r="F23" s="20"/>
      <c r="G23" s="19"/>
    </row>
    <row r="24" spans="1:7" ht="12.75">
      <c r="A24" s="11"/>
      <c r="B24" s="11"/>
      <c r="C24" s="11"/>
      <c r="D24" s="12"/>
      <c r="E24" s="11"/>
      <c r="F24" s="12"/>
      <c r="G24" s="11"/>
    </row>
    <row r="25" spans="1:7" ht="12.75">
      <c r="A25" s="11" t="s">
        <v>9</v>
      </c>
      <c r="B25" s="11"/>
      <c r="C25" s="11"/>
      <c r="D25" s="12">
        <f>SUM(D19:D22)-0.01</f>
        <v>57374.99895</v>
      </c>
      <c r="E25" s="11" t="s">
        <v>3</v>
      </c>
      <c r="F25" s="12">
        <f>SUM(F19:F22)+0.01</f>
        <v>58650.001425</v>
      </c>
      <c r="G25" s="11" t="s">
        <v>3</v>
      </c>
    </row>
    <row r="29" spans="2:9" ht="12.75">
      <c r="B29" s="21" t="s">
        <v>10</v>
      </c>
      <c r="H29" s="12">
        <v>360</v>
      </c>
      <c r="I29" s="11" t="s">
        <v>3</v>
      </c>
    </row>
    <row r="30" spans="2:8" ht="12.75">
      <c r="B30" s="26" t="s">
        <v>42</v>
      </c>
      <c r="H30" s="26">
        <v>264</v>
      </c>
    </row>
    <row r="31" ht="12.75">
      <c r="A31" s="2"/>
    </row>
    <row r="32" ht="12.75">
      <c r="A32" s="2"/>
    </row>
    <row r="33" spans="6:8" ht="13.5" thickBot="1">
      <c r="F33" s="3" t="s">
        <v>0</v>
      </c>
      <c r="G33" s="4">
        <v>166.386</v>
      </c>
      <c r="H33" t="s">
        <v>1</v>
      </c>
    </row>
    <row r="34" spans="1:9" ht="16.5" thickBot="1">
      <c r="A34" s="5" t="s">
        <v>22</v>
      </c>
      <c r="B34" s="6"/>
      <c r="C34" s="6"/>
      <c r="D34" s="6"/>
      <c r="E34" s="6"/>
      <c r="F34" s="7"/>
      <c r="G34" s="8"/>
      <c r="H34" s="8"/>
      <c r="I34" s="6"/>
    </row>
    <row r="35" spans="4:5" ht="12.75">
      <c r="D35" s="9"/>
      <c r="E35" s="9"/>
    </row>
    <row r="36" spans="4:5" ht="12.75">
      <c r="D36" s="11"/>
      <c r="E36" s="11"/>
    </row>
    <row r="37" spans="1:5" ht="12.75">
      <c r="A37" s="11" t="s">
        <v>2</v>
      </c>
      <c r="B37" s="11"/>
      <c r="C37" s="11"/>
      <c r="D37" s="12">
        <v>48181.237</v>
      </c>
      <c r="E37" s="11" t="s">
        <v>3</v>
      </c>
    </row>
    <row r="38" spans="1:5" ht="12.75">
      <c r="A38" s="11"/>
      <c r="B38" s="11"/>
      <c r="C38" s="11"/>
      <c r="D38" s="12"/>
      <c r="E38" s="14"/>
    </row>
    <row r="39" spans="1:5" ht="12.75">
      <c r="A39" s="11" t="s">
        <v>4</v>
      </c>
      <c r="B39" s="11"/>
      <c r="C39" s="11"/>
      <c r="D39" s="12">
        <v>270</v>
      </c>
      <c r="E39" s="11" t="s">
        <v>3</v>
      </c>
    </row>
    <row r="40" spans="1:5" ht="12.75">
      <c r="A40" s="11"/>
      <c r="B40" s="11"/>
      <c r="C40" s="11"/>
      <c r="D40" s="12"/>
      <c r="E40" s="11"/>
    </row>
    <row r="41" spans="1:5" ht="12.75">
      <c r="A41" s="11"/>
      <c r="B41" s="11"/>
      <c r="C41" s="11"/>
      <c r="D41" s="12"/>
      <c r="E41" s="11"/>
    </row>
    <row r="42" spans="1:5" ht="12.75">
      <c r="A42" s="11" t="s">
        <v>5</v>
      </c>
      <c r="B42" s="11"/>
      <c r="C42" s="11"/>
      <c r="D42" s="12">
        <f>SUM(D37:D39)</f>
        <v>48451.237</v>
      </c>
      <c r="E42" s="11" t="s">
        <v>3</v>
      </c>
    </row>
    <row r="43" spans="1:5" ht="12.75">
      <c r="A43" s="11"/>
      <c r="B43" s="11"/>
      <c r="C43" s="11"/>
      <c r="D43" s="12"/>
      <c r="E43" s="11"/>
    </row>
    <row r="44" spans="1:5" ht="12.75">
      <c r="A44" s="11" t="s">
        <v>6</v>
      </c>
      <c r="B44" s="11"/>
      <c r="C44" s="17">
        <v>0.16</v>
      </c>
      <c r="D44" s="12">
        <f>(D42*C44)</f>
        <v>7752.1979200000005</v>
      </c>
      <c r="E44" s="11" t="s">
        <v>3</v>
      </c>
    </row>
    <row r="45" spans="1:5" ht="13.5" thickBot="1">
      <c r="A45" s="11"/>
      <c r="B45" s="11"/>
      <c r="C45" s="11"/>
      <c r="D45" s="20"/>
      <c r="E45" s="19"/>
    </row>
    <row r="46" spans="1:5" ht="12.75">
      <c r="A46" s="11"/>
      <c r="B46" s="11"/>
      <c r="C46" s="11"/>
      <c r="D46" s="12"/>
      <c r="E46" s="11"/>
    </row>
    <row r="47" spans="1:5" ht="12.75">
      <c r="A47" s="11"/>
      <c r="B47" s="11"/>
      <c r="C47" s="11"/>
      <c r="D47" s="12">
        <f>SUM(D42:D44)</f>
        <v>56203.43492</v>
      </c>
      <c r="E47" s="11" t="s">
        <v>3</v>
      </c>
    </row>
    <row r="48" spans="1:5" ht="12.75">
      <c r="A48" s="11"/>
      <c r="B48" s="11"/>
      <c r="C48" s="11"/>
      <c r="D48" s="12"/>
      <c r="E48" s="11"/>
    </row>
    <row r="49" spans="1:5" ht="12.75">
      <c r="A49" s="11" t="s">
        <v>7</v>
      </c>
      <c r="B49" s="11"/>
      <c r="C49" s="11"/>
      <c r="D49" s="12"/>
      <c r="E49" s="11"/>
    </row>
    <row r="50" spans="1:5" ht="12.75">
      <c r="A50" s="11" t="s">
        <v>8</v>
      </c>
      <c r="B50" s="11"/>
      <c r="C50" s="34">
        <v>0.1475</v>
      </c>
      <c r="D50" s="12">
        <f>(D42*C50)</f>
        <v>7146.5574575</v>
      </c>
      <c r="E50" s="11" t="s">
        <v>3</v>
      </c>
    </row>
    <row r="51" spans="1:5" ht="13.5" thickBot="1">
      <c r="A51" s="11"/>
      <c r="B51" s="11"/>
      <c r="C51" s="11"/>
      <c r="D51" s="20"/>
      <c r="E51" s="19"/>
    </row>
    <row r="52" spans="1:5" ht="12.75">
      <c r="A52" s="11"/>
      <c r="B52" s="11"/>
      <c r="C52" s="11"/>
      <c r="D52" s="12"/>
      <c r="E52" s="11"/>
    </row>
    <row r="53" spans="1:5" ht="12.75">
      <c r="A53" s="11" t="s">
        <v>9</v>
      </c>
      <c r="B53" s="11"/>
      <c r="C53" s="11"/>
      <c r="D53" s="12">
        <f>SUM(D47:D50)+0.01</f>
        <v>63350.0023775</v>
      </c>
      <c r="E53" s="11" t="s">
        <v>3</v>
      </c>
    </row>
    <row r="54" ht="12.75">
      <c r="H54" s="11"/>
    </row>
    <row r="55" spans="2:9" ht="12.75">
      <c r="B55" s="21" t="s">
        <v>10</v>
      </c>
      <c r="H55" s="12">
        <f>(60000/166.386)-0.61</f>
        <v>359.99726263026935</v>
      </c>
      <c r="I55" s="11" t="s">
        <v>3</v>
      </c>
    </row>
    <row r="56" spans="2:8" ht="12.75">
      <c r="B56" s="26" t="s">
        <v>42</v>
      </c>
      <c r="H56" s="26">
        <v>264</v>
      </c>
    </row>
  </sheetData>
  <sheetProtection password="CC6D" sheet="1" objects="1" scenarios="1"/>
  <printOptions/>
  <pageMargins left="0.5905511811023623" right="0.75" top="1" bottom="1" header="0" footer="0"/>
  <pageSetup horizontalDpi="600" verticalDpi="600" orientation="portrait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0">
      <selection activeCell="J66" sqref="J66"/>
    </sheetView>
  </sheetViews>
  <sheetFormatPr defaultColWidth="9.140625" defaultRowHeight="12.75"/>
  <sheetData>
    <row r="1" ht="15.75">
      <c r="A1" s="1" t="s">
        <v>59</v>
      </c>
    </row>
    <row r="3" spans="6:8" ht="13.5" thickBot="1">
      <c r="F3" s="3" t="s">
        <v>0</v>
      </c>
      <c r="G3" s="4">
        <v>166.386</v>
      </c>
      <c r="H3" t="s">
        <v>1</v>
      </c>
    </row>
    <row r="4" spans="1:9" ht="16.5" thickBot="1">
      <c r="A4" s="5" t="s">
        <v>45</v>
      </c>
      <c r="B4" s="6"/>
      <c r="C4" s="6"/>
      <c r="D4" s="6"/>
      <c r="E4" s="6"/>
      <c r="F4" s="7"/>
      <c r="G4" s="8"/>
      <c r="H4" s="8"/>
      <c r="I4" s="6"/>
    </row>
    <row r="5" spans="4:5" ht="12.75">
      <c r="D5" s="9"/>
      <c r="E5" s="9"/>
    </row>
    <row r="6" spans="4:5" ht="12.75">
      <c r="D6" s="11"/>
      <c r="E6" s="11"/>
    </row>
    <row r="7" spans="1:5" ht="12.75">
      <c r="A7" s="11" t="s">
        <v>2</v>
      </c>
      <c r="B7" s="11"/>
      <c r="C7" s="11"/>
      <c r="D7" s="12">
        <v>43785.675</v>
      </c>
      <c r="E7" s="11" t="s">
        <v>3</v>
      </c>
    </row>
    <row r="8" spans="1:5" ht="12.75">
      <c r="A8" s="11"/>
      <c r="B8" s="11"/>
      <c r="C8" s="11"/>
      <c r="D8" s="12"/>
      <c r="E8" s="14"/>
    </row>
    <row r="9" spans="1:5" ht="12.75">
      <c r="A9" s="11" t="s">
        <v>4</v>
      </c>
      <c r="B9" s="11"/>
      <c r="C9" s="11"/>
      <c r="D9" s="12">
        <v>270</v>
      </c>
      <c r="E9" s="11" t="s">
        <v>3</v>
      </c>
    </row>
    <row r="10" spans="1:5" ht="12.75">
      <c r="A10" s="11"/>
      <c r="B10" s="11"/>
      <c r="C10" s="11"/>
      <c r="D10" s="12"/>
      <c r="E10" s="11"/>
    </row>
    <row r="11" spans="1:5" ht="12.75">
      <c r="A11" s="11"/>
      <c r="B11" s="11"/>
      <c r="C11" s="11"/>
      <c r="D11" s="12"/>
      <c r="E11" s="11"/>
    </row>
    <row r="12" spans="1:5" ht="12.75">
      <c r="A12" s="11" t="s">
        <v>5</v>
      </c>
      <c r="B12" s="11"/>
      <c r="C12" s="11"/>
      <c r="D12" s="12">
        <f>SUM(D7:D9)</f>
        <v>44055.675</v>
      </c>
      <c r="E12" s="11" t="s">
        <v>3</v>
      </c>
    </row>
    <row r="13" spans="1:5" ht="12.75">
      <c r="A13" s="11"/>
      <c r="B13" s="11"/>
      <c r="C13" s="11"/>
      <c r="D13" s="12"/>
      <c r="E13" s="11"/>
    </row>
    <row r="14" spans="1:5" ht="12.75">
      <c r="A14" s="11" t="s">
        <v>6</v>
      </c>
      <c r="B14" s="11"/>
      <c r="C14" s="17">
        <v>0.16</v>
      </c>
      <c r="D14" s="12">
        <f>(D12*$C$38)</f>
        <v>7048.908</v>
      </c>
      <c r="E14" s="11" t="s">
        <v>3</v>
      </c>
    </row>
    <row r="15" spans="1:5" ht="13.5" thickBot="1">
      <c r="A15" s="11"/>
      <c r="B15" s="11"/>
      <c r="C15" s="11"/>
      <c r="D15" s="20"/>
      <c r="E15" s="19"/>
    </row>
    <row r="16" spans="1:5" ht="12.75">
      <c r="A16" s="11"/>
      <c r="B16" s="11"/>
      <c r="C16" s="11"/>
      <c r="D16" s="12"/>
      <c r="E16" s="11"/>
    </row>
    <row r="17" spans="1:5" ht="12.75">
      <c r="A17" s="11"/>
      <c r="B17" s="11"/>
      <c r="C17" s="11"/>
      <c r="D17" s="12">
        <f>SUM(D12:D14)</f>
        <v>51104.583000000006</v>
      </c>
      <c r="E17" s="11" t="s">
        <v>3</v>
      </c>
    </row>
    <row r="18" spans="1:5" ht="12.75">
      <c r="A18" s="11"/>
      <c r="B18" s="11"/>
      <c r="C18" s="11"/>
      <c r="D18" s="12"/>
      <c r="E18" s="11"/>
    </row>
    <row r="19" spans="1:5" ht="12.75">
      <c r="A19" s="11" t="s">
        <v>7</v>
      </c>
      <c r="B19" s="11"/>
      <c r="C19" s="11"/>
      <c r="D19" s="12"/>
      <c r="E19" s="11"/>
    </row>
    <row r="20" spans="1:5" ht="12.75">
      <c r="A20" s="11" t="s">
        <v>8</v>
      </c>
      <c r="B20" s="11"/>
      <c r="C20" s="34">
        <v>0.0975</v>
      </c>
      <c r="D20" s="12">
        <f>(D12*$C$20)</f>
        <v>4295.4283125</v>
      </c>
      <c r="E20" s="11" t="s">
        <v>3</v>
      </c>
    </row>
    <row r="21" spans="1:5" ht="13.5" thickBot="1">
      <c r="A21" s="11"/>
      <c r="B21" s="11"/>
      <c r="C21" s="11"/>
      <c r="D21" s="20"/>
      <c r="E21" s="19"/>
    </row>
    <row r="22" spans="1:5" ht="12.75">
      <c r="A22" s="11"/>
      <c r="B22" s="11"/>
      <c r="C22" s="11"/>
      <c r="D22" s="12"/>
      <c r="E22" s="11"/>
    </row>
    <row r="23" spans="1:5" ht="12.75">
      <c r="A23" s="11" t="s">
        <v>9</v>
      </c>
      <c r="B23" s="11"/>
      <c r="C23" s="11"/>
      <c r="D23" s="12">
        <f>SUM(D17:D20)-0.01</f>
        <v>55400.001312500004</v>
      </c>
      <c r="E23" s="11" t="s">
        <v>3</v>
      </c>
    </row>
    <row r="24" ht="12.75">
      <c r="H24" s="11"/>
    </row>
    <row r="25" spans="2:9" ht="12.75">
      <c r="B25" s="21" t="s">
        <v>10</v>
      </c>
      <c r="H25" s="12">
        <f>(60000/166.386)-0.61</f>
        <v>359.99726263026935</v>
      </c>
      <c r="I25" s="11" t="s">
        <v>3</v>
      </c>
    </row>
    <row r="26" spans="2:8" ht="12.75">
      <c r="B26" s="26" t="s">
        <v>42</v>
      </c>
      <c r="H26" s="26">
        <v>192</v>
      </c>
    </row>
    <row r="27" spans="6:7" ht="13.5" thickBot="1">
      <c r="F27" s="3"/>
      <c r="G27" s="4"/>
    </row>
    <row r="28" spans="1:9" ht="16.5" thickBot="1">
      <c r="A28" s="5" t="s">
        <v>23</v>
      </c>
      <c r="B28" s="6"/>
      <c r="C28" s="6"/>
      <c r="D28" s="6"/>
      <c r="E28" s="6"/>
      <c r="F28" s="7"/>
      <c r="G28" s="8"/>
      <c r="H28" s="8"/>
      <c r="I28" s="6"/>
    </row>
    <row r="29" spans="4:6" ht="12.75">
      <c r="D29" s="9"/>
      <c r="E29" s="9"/>
      <c r="F29" s="10" t="s">
        <v>24</v>
      </c>
    </row>
    <row r="30" spans="4:5" ht="12.75">
      <c r="D30" s="11"/>
      <c r="E30" s="11"/>
    </row>
    <row r="31" spans="1:7" ht="12.75">
      <c r="A31" s="11" t="s">
        <v>2</v>
      </c>
      <c r="B31" s="11"/>
      <c r="C31" s="11"/>
      <c r="D31" s="12">
        <v>47185.275</v>
      </c>
      <c r="E31" s="11" t="s">
        <v>3</v>
      </c>
      <c r="F31" s="12">
        <v>48159.43</v>
      </c>
      <c r="G31" s="11" t="s">
        <v>3</v>
      </c>
    </row>
    <row r="32" spans="1:7" ht="12.75">
      <c r="A32" s="11"/>
      <c r="B32" s="11"/>
      <c r="C32" s="11"/>
      <c r="D32" s="12"/>
      <c r="E32" s="14"/>
      <c r="F32" s="12"/>
      <c r="G32" s="14"/>
    </row>
    <row r="33" spans="1:7" ht="12.75">
      <c r="A33" s="11" t="s">
        <v>4</v>
      </c>
      <c r="B33" s="11"/>
      <c r="C33" s="11"/>
      <c r="D33" s="12">
        <v>270</v>
      </c>
      <c r="E33" s="11" t="s">
        <v>3</v>
      </c>
      <c r="F33" s="12">
        <v>270</v>
      </c>
      <c r="G33" s="11" t="s">
        <v>3</v>
      </c>
    </row>
    <row r="34" spans="1:7" ht="12.75">
      <c r="A34" s="11"/>
      <c r="B34" s="11"/>
      <c r="C34" s="11"/>
      <c r="D34" s="12"/>
      <c r="E34" s="11"/>
      <c r="F34" s="12"/>
      <c r="G34" s="11"/>
    </row>
    <row r="35" spans="1:7" ht="12.75">
      <c r="A35" s="11"/>
      <c r="B35" s="11"/>
      <c r="C35" s="11"/>
      <c r="D35" s="12"/>
      <c r="E35" s="11"/>
      <c r="F35" s="12"/>
      <c r="G35" s="11"/>
    </row>
    <row r="36" spans="1:7" ht="12.75">
      <c r="A36" s="11" t="s">
        <v>5</v>
      </c>
      <c r="B36" s="11"/>
      <c r="C36" s="11"/>
      <c r="D36" s="12">
        <f>SUM(D31:D33)</f>
        <v>47455.275</v>
      </c>
      <c r="E36" s="11" t="s">
        <v>3</v>
      </c>
      <c r="F36" s="12">
        <f>SUM(F31:F33)</f>
        <v>48429.43</v>
      </c>
      <c r="G36" s="11" t="s">
        <v>3</v>
      </c>
    </row>
    <row r="37" spans="1:7" ht="12.75">
      <c r="A37" s="11"/>
      <c r="B37" s="11"/>
      <c r="C37" s="11"/>
      <c r="D37" s="12"/>
      <c r="E37" s="11"/>
      <c r="F37" s="12"/>
      <c r="G37" s="11"/>
    </row>
    <row r="38" spans="1:7" ht="12.75">
      <c r="A38" s="11" t="s">
        <v>6</v>
      </c>
      <c r="B38" s="11"/>
      <c r="C38" s="17">
        <v>0.16</v>
      </c>
      <c r="D38" s="12">
        <f>(D36*$C$38)</f>
        <v>7592.844</v>
      </c>
      <c r="E38" s="11" t="s">
        <v>3</v>
      </c>
      <c r="F38" s="12">
        <f>(F36*$C$38)</f>
        <v>7748.7088</v>
      </c>
      <c r="G38" s="11" t="s">
        <v>3</v>
      </c>
    </row>
    <row r="39" spans="1:7" ht="13.5" thickBot="1">
      <c r="A39" s="11"/>
      <c r="B39" s="11"/>
      <c r="C39" s="11"/>
      <c r="D39" s="20"/>
      <c r="E39" s="19"/>
      <c r="F39" s="20"/>
      <c r="G39" s="19"/>
    </row>
    <row r="40" spans="1:7" ht="12.75">
      <c r="A40" s="11"/>
      <c r="B40" s="11"/>
      <c r="C40" s="11"/>
      <c r="D40" s="12"/>
      <c r="E40" s="11"/>
      <c r="F40" s="12"/>
      <c r="G40" s="11"/>
    </row>
    <row r="41" spans="1:7" ht="12.75">
      <c r="A41" s="11"/>
      <c r="B41" s="11"/>
      <c r="C41" s="11"/>
      <c r="D41" s="12">
        <f>SUM(D36:D38)</f>
        <v>55048.119</v>
      </c>
      <c r="E41" s="11" t="s">
        <v>3</v>
      </c>
      <c r="F41" s="12">
        <f>SUM(F36:F38)</f>
        <v>56178.1388</v>
      </c>
      <c r="G41" s="11" t="s">
        <v>3</v>
      </c>
    </row>
    <row r="42" spans="1:7" ht="12.75">
      <c r="A42" s="11"/>
      <c r="B42" s="11"/>
      <c r="C42" s="11"/>
      <c r="D42" s="12"/>
      <c r="E42" s="11"/>
      <c r="F42" s="12"/>
      <c r="G42" s="11"/>
    </row>
    <row r="43" spans="1:7" ht="12.75">
      <c r="A43" s="11" t="s">
        <v>7</v>
      </c>
      <c r="B43" s="11"/>
      <c r="C43" s="11"/>
      <c r="D43" s="12"/>
      <c r="E43" s="11"/>
      <c r="F43" s="12"/>
      <c r="G43" s="11"/>
    </row>
    <row r="44" spans="1:7" ht="12.75">
      <c r="A44" s="11" t="s">
        <v>8</v>
      </c>
      <c r="B44" s="11"/>
      <c r="C44" s="34">
        <v>0.0975</v>
      </c>
      <c r="D44" s="12">
        <f>(D36*$C$44)</f>
        <v>4626.8893125</v>
      </c>
      <c r="E44" s="11" t="s">
        <v>3</v>
      </c>
      <c r="F44" s="12">
        <f>(F36*$C$44)</f>
        <v>4721.869425</v>
      </c>
      <c r="G44" s="11" t="s">
        <v>3</v>
      </c>
    </row>
    <row r="45" spans="1:7" ht="13.5" thickBot="1">
      <c r="A45" s="11"/>
      <c r="B45" s="11"/>
      <c r="C45" s="11"/>
      <c r="D45" s="20"/>
      <c r="E45" s="19"/>
      <c r="F45" s="20"/>
      <c r="G45" s="19"/>
    </row>
    <row r="46" spans="1:7" ht="12.75">
      <c r="A46" s="11"/>
      <c r="B46" s="11"/>
      <c r="C46" s="11"/>
      <c r="D46" s="12"/>
      <c r="E46" s="11"/>
      <c r="F46" s="12"/>
      <c r="G46" s="11"/>
    </row>
    <row r="47" spans="1:7" ht="12.75">
      <c r="A47" s="11" t="s">
        <v>9</v>
      </c>
      <c r="B47" s="11"/>
      <c r="C47" s="11"/>
      <c r="D47" s="12">
        <f>SUM(D41:D44)-0.01</f>
        <v>59674.9983125</v>
      </c>
      <c r="E47" s="11" t="s">
        <v>3</v>
      </c>
      <c r="F47" s="12">
        <f>SUM(F41:F44)-0.01</f>
        <v>60899.998224999996</v>
      </c>
      <c r="G47" s="11" t="s">
        <v>3</v>
      </c>
    </row>
    <row r="49" spans="2:9" ht="12.75">
      <c r="B49" s="21" t="s">
        <v>10</v>
      </c>
      <c r="H49" s="12">
        <f>(60000/166.386)-0.61</f>
        <v>359.99726263026935</v>
      </c>
      <c r="I49" s="11" t="s">
        <v>3</v>
      </c>
    </row>
    <row r="50" spans="2:8" ht="12.75">
      <c r="B50" s="26" t="s">
        <v>42</v>
      </c>
      <c r="H50" s="26">
        <v>192</v>
      </c>
    </row>
    <row r="51" spans="2:8" ht="12.75">
      <c r="B51" s="26"/>
      <c r="H51" s="26"/>
    </row>
    <row r="52" spans="1:8" ht="15.75">
      <c r="A52" s="1" t="s">
        <v>59</v>
      </c>
      <c r="H52" s="26"/>
    </row>
    <row r="53" ht="12.75">
      <c r="H53" s="26"/>
    </row>
    <row r="54" spans="6:8" ht="13.5" thickBot="1">
      <c r="F54" s="3" t="s">
        <v>0</v>
      </c>
      <c r="G54" s="4">
        <v>166.386</v>
      </c>
      <c r="H54" s="26"/>
    </row>
    <row r="55" spans="1:9" ht="16.5" thickBot="1">
      <c r="A55" s="5" t="s">
        <v>16</v>
      </c>
      <c r="B55" s="6"/>
      <c r="C55" s="6"/>
      <c r="D55" s="6"/>
      <c r="E55" s="6"/>
      <c r="F55" s="7"/>
      <c r="G55" s="8"/>
      <c r="H55" s="8"/>
      <c r="I55" s="6"/>
    </row>
    <row r="56" spans="4:5" ht="12.75">
      <c r="D56" s="9"/>
      <c r="E56" s="9"/>
    </row>
    <row r="57" spans="4:5" ht="12.75">
      <c r="D57" s="11"/>
      <c r="E57" s="11"/>
    </row>
    <row r="58" spans="1:5" ht="12.75">
      <c r="A58" s="11" t="s">
        <v>2</v>
      </c>
      <c r="B58" s="11"/>
      <c r="C58" s="11"/>
      <c r="D58" s="12">
        <v>52270.76</v>
      </c>
      <c r="E58" s="11" t="s">
        <v>3</v>
      </c>
    </row>
    <row r="59" spans="1:5" ht="12.75">
      <c r="A59" s="11"/>
      <c r="B59" s="11"/>
      <c r="C59" s="11"/>
      <c r="D59" s="12"/>
      <c r="E59" s="14"/>
    </row>
    <row r="60" spans="1:5" ht="12.75">
      <c r="A60" s="11" t="s">
        <v>4</v>
      </c>
      <c r="B60" s="11"/>
      <c r="C60" s="11"/>
      <c r="D60" s="12">
        <v>270</v>
      </c>
      <c r="E60" s="11" t="s">
        <v>3</v>
      </c>
    </row>
    <row r="61" spans="1:5" ht="12.75">
      <c r="A61" s="11"/>
      <c r="B61" s="11"/>
      <c r="C61" s="11"/>
      <c r="D61" s="12"/>
      <c r="E61" s="11"/>
    </row>
    <row r="62" spans="1:5" ht="12.75">
      <c r="A62" s="11"/>
      <c r="B62" s="11"/>
      <c r="C62" s="11"/>
      <c r="D62" s="12"/>
      <c r="E62" s="11"/>
    </row>
    <row r="63" spans="1:5" ht="12.75">
      <c r="A63" s="11" t="s">
        <v>5</v>
      </c>
      <c r="B63" s="11"/>
      <c r="C63" s="11"/>
      <c r="D63" s="12">
        <f>SUM(D58:D60)</f>
        <v>52540.76</v>
      </c>
      <c r="E63" s="11" t="s">
        <v>3</v>
      </c>
    </row>
    <row r="64" spans="1:5" ht="12.75">
      <c r="A64" s="11"/>
      <c r="B64" s="11"/>
      <c r="C64" s="11"/>
      <c r="D64" s="12"/>
      <c r="E64" s="11"/>
    </row>
    <row r="65" spans="1:5" ht="12.75">
      <c r="A65" s="11" t="s">
        <v>6</v>
      </c>
      <c r="B65" s="11"/>
      <c r="C65" s="17">
        <v>0.16</v>
      </c>
      <c r="D65" s="12">
        <f>(D63*$C$38)</f>
        <v>8406.5216</v>
      </c>
      <c r="E65" s="11" t="s">
        <v>3</v>
      </c>
    </row>
    <row r="66" spans="1:5" ht="13.5" thickBot="1">
      <c r="A66" s="11"/>
      <c r="B66" s="11"/>
      <c r="C66" s="11"/>
      <c r="D66" s="20"/>
      <c r="E66" s="19"/>
    </row>
    <row r="67" spans="1:5" ht="12.75">
      <c r="A67" s="11"/>
      <c r="B67" s="11"/>
      <c r="C67" s="11"/>
      <c r="D67" s="12"/>
      <c r="E67" s="11"/>
    </row>
    <row r="68" spans="1:5" ht="12.75">
      <c r="A68" s="11"/>
      <c r="B68" s="11"/>
      <c r="C68" s="11"/>
      <c r="D68" s="12">
        <f>SUM(D63:D65)</f>
        <v>60947.2816</v>
      </c>
      <c r="E68" s="11" t="s">
        <v>3</v>
      </c>
    </row>
    <row r="69" spans="1:5" ht="12.75">
      <c r="A69" s="11"/>
      <c r="B69" s="11"/>
      <c r="C69" s="11"/>
      <c r="D69" s="12"/>
      <c r="E69" s="11"/>
    </row>
    <row r="70" spans="1:5" ht="12.75">
      <c r="A70" s="11" t="s">
        <v>7</v>
      </c>
      <c r="B70" s="11"/>
      <c r="C70" s="11"/>
      <c r="D70" s="12"/>
      <c r="E70" s="11"/>
    </row>
    <row r="71" spans="1:5" ht="12.75">
      <c r="A71" s="11" t="s">
        <v>8</v>
      </c>
      <c r="B71" s="11"/>
      <c r="C71" s="34">
        <v>0.0975</v>
      </c>
      <c r="D71" s="12">
        <f>(D63*$C$71)</f>
        <v>5122.7241</v>
      </c>
      <c r="E71" s="11" t="s">
        <v>3</v>
      </c>
    </row>
    <row r="72" spans="1:5" ht="13.5" thickBot="1">
      <c r="A72" s="11"/>
      <c r="B72" s="11"/>
      <c r="C72" s="11"/>
      <c r="D72" s="20"/>
      <c r="E72" s="19"/>
    </row>
    <row r="73" spans="1:5" ht="12.75">
      <c r="A73" s="11"/>
      <c r="B73" s="11"/>
      <c r="C73" s="11"/>
      <c r="D73" s="12"/>
      <c r="E73" s="11"/>
    </row>
    <row r="74" spans="1:5" ht="12.75">
      <c r="A74" s="11" t="s">
        <v>9</v>
      </c>
      <c r="B74" s="11"/>
      <c r="C74" s="11"/>
      <c r="D74" s="12">
        <f>SUM(D68:D71)-0.01</f>
        <v>66069.99570000001</v>
      </c>
      <c r="E74" s="11" t="s">
        <v>3</v>
      </c>
    </row>
    <row r="75" ht="12.75">
      <c r="H75" s="11"/>
    </row>
    <row r="76" spans="2:9" ht="12.75">
      <c r="B76" s="21" t="s">
        <v>10</v>
      </c>
      <c r="H76" s="12">
        <f>(60000/166.386)-0.61</f>
        <v>359.99726263026935</v>
      </c>
      <c r="I76" s="11" t="s">
        <v>3</v>
      </c>
    </row>
    <row r="77" spans="2:8" ht="12.75">
      <c r="B77" s="26" t="s">
        <v>42</v>
      </c>
      <c r="H77" s="26">
        <v>192</v>
      </c>
    </row>
  </sheetData>
  <sheetProtection password="CC6D" sheet="1" objects="1" scenarios="1"/>
  <printOptions/>
  <pageMargins left="0.5905511811023623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56">
      <selection activeCell="K68" sqref="K68"/>
    </sheetView>
  </sheetViews>
  <sheetFormatPr defaultColWidth="9.140625" defaultRowHeight="12.75"/>
  <sheetData>
    <row r="1" ht="15.75">
      <c r="A1" s="1" t="s">
        <v>60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12</v>
      </c>
      <c r="B6" s="6"/>
      <c r="C6" s="6"/>
      <c r="D6" s="6"/>
      <c r="E6" s="6"/>
      <c r="F6" s="7"/>
      <c r="G6" s="8"/>
      <c r="H6" s="8"/>
      <c r="I6" s="6"/>
    </row>
    <row r="7" spans="4:5" ht="12.75">
      <c r="D7" s="9"/>
      <c r="E7" s="9"/>
    </row>
    <row r="8" spans="4:5" ht="12.75">
      <c r="D8" s="11"/>
      <c r="E8" s="11"/>
    </row>
    <row r="9" spans="1:5" ht="12.75">
      <c r="A9" s="11" t="s">
        <v>2</v>
      </c>
      <c r="B9" s="11"/>
      <c r="C9" s="11"/>
      <c r="D9" s="12">
        <v>40120.06</v>
      </c>
      <c r="E9" s="11" t="s">
        <v>3</v>
      </c>
    </row>
    <row r="10" spans="1:5" ht="12.75">
      <c r="A10" s="11"/>
      <c r="B10" s="11"/>
      <c r="C10" s="11"/>
      <c r="D10" s="12"/>
      <c r="E10" s="14"/>
    </row>
    <row r="11" spans="1:5" ht="12.75">
      <c r="A11" s="11" t="s">
        <v>4</v>
      </c>
      <c r="B11" s="11"/>
      <c r="C11" s="11"/>
      <c r="D11" s="12">
        <v>270</v>
      </c>
      <c r="E11" s="11" t="s">
        <v>3</v>
      </c>
    </row>
    <row r="12" spans="1:5" ht="12.75">
      <c r="A12" s="11"/>
      <c r="B12" s="11"/>
      <c r="C12" s="11"/>
      <c r="D12" s="12"/>
      <c r="E12" s="11"/>
    </row>
    <row r="13" spans="1:5" ht="12.75">
      <c r="A13" s="11"/>
      <c r="B13" s="11"/>
      <c r="C13" s="11"/>
      <c r="D13" s="12"/>
      <c r="E13" s="11"/>
    </row>
    <row r="14" spans="1:5" ht="12.75">
      <c r="A14" s="11" t="s">
        <v>5</v>
      </c>
      <c r="B14" s="11"/>
      <c r="C14" s="11"/>
      <c r="D14" s="12">
        <f>SUM(D9:D11)</f>
        <v>40390.06</v>
      </c>
      <c r="E14" s="11" t="s">
        <v>3</v>
      </c>
    </row>
    <row r="15" spans="1:5" ht="12.75">
      <c r="A15" s="11"/>
      <c r="B15" s="11"/>
      <c r="C15" s="11"/>
      <c r="D15" s="12"/>
      <c r="E15" s="11"/>
    </row>
    <row r="16" spans="1:5" ht="12.75">
      <c r="A16" s="11" t="s">
        <v>6</v>
      </c>
      <c r="B16" s="11"/>
      <c r="C16" s="17">
        <v>0.16</v>
      </c>
      <c r="D16" s="12">
        <f>(D14*$C$16)</f>
        <v>6462.4096</v>
      </c>
      <c r="E16" s="11" t="s">
        <v>3</v>
      </c>
    </row>
    <row r="17" spans="1:5" ht="13.5" thickBot="1">
      <c r="A17" s="11"/>
      <c r="B17" s="11"/>
      <c r="C17" s="11"/>
      <c r="D17" s="20"/>
      <c r="E17" s="19"/>
    </row>
    <row r="18" spans="1:5" ht="12.75">
      <c r="A18" s="11"/>
      <c r="B18" s="11"/>
      <c r="C18" s="11"/>
      <c r="D18" s="12"/>
      <c r="E18" s="11"/>
    </row>
    <row r="19" spans="1:5" ht="12.75">
      <c r="A19" s="11"/>
      <c r="B19" s="11"/>
      <c r="C19" s="11"/>
      <c r="D19" s="12">
        <f>SUM(D14:D16)</f>
        <v>46852.4696</v>
      </c>
      <c r="E19" s="11" t="s">
        <v>3</v>
      </c>
    </row>
    <row r="20" spans="1:5" ht="12.75">
      <c r="A20" s="11"/>
      <c r="B20" s="11"/>
      <c r="C20" s="11"/>
      <c r="D20" s="12"/>
      <c r="E20" s="11"/>
    </row>
    <row r="21" spans="1:5" ht="12.75">
      <c r="A21" s="11" t="s">
        <v>7</v>
      </c>
      <c r="B21" s="11"/>
      <c r="C21" s="11"/>
      <c r="D21" s="12"/>
      <c r="E21" s="11"/>
    </row>
    <row r="22" spans="1:5" ht="12.75">
      <c r="A22" s="11" t="s">
        <v>8</v>
      </c>
      <c r="B22" s="11"/>
      <c r="C22" s="34">
        <v>0.1475</v>
      </c>
      <c r="D22" s="12">
        <f>(D14*$C$22)</f>
        <v>5957.533849999999</v>
      </c>
      <c r="E22" s="11" t="s">
        <v>3</v>
      </c>
    </row>
    <row r="23" spans="1:5" ht="13.5" thickBot="1">
      <c r="A23" s="11"/>
      <c r="B23" s="11"/>
      <c r="C23" s="11"/>
      <c r="D23" s="20"/>
      <c r="E23" s="19"/>
    </row>
    <row r="24" spans="1:5" ht="12.75">
      <c r="A24" s="11"/>
      <c r="B24" s="11"/>
      <c r="C24" s="11"/>
      <c r="D24" s="12"/>
      <c r="E24" s="11"/>
    </row>
    <row r="25" spans="1:5" ht="12.75">
      <c r="A25" s="11" t="s">
        <v>9</v>
      </c>
      <c r="B25" s="11"/>
      <c r="C25" s="11"/>
      <c r="D25" s="12">
        <f>SUM(D19:D22)</f>
        <v>52810.00345</v>
      </c>
      <c r="E25" s="11" t="s">
        <v>3</v>
      </c>
    </row>
    <row r="26" ht="12.75">
      <c r="H26" s="11"/>
    </row>
    <row r="27" spans="1:9" ht="12.75">
      <c r="A27" s="21" t="s">
        <v>10</v>
      </c>
      <c r="G27" s="12">
        <f>(60000/166.386)-0.61</f>
        <v>359.99726263026935</v>
      </c>
      <c r="H27" s="11" t="s">
        <v>3</v>
      </c>
      <c r="I27" s="24"/>
    </row>
    <row r="28" spans="1:7" ht="12.75">
      <c r="A28" s="26" t="s">
        <v>42</v>
      </c>
      <c r="G28" s="26">
        <v>232</v>
      </c>
    </row>
    <row r="29" ht="13.5" thickBot="1"/>
    <row r="30" spans="1:9" ht="16.5" thickBot="1">
      <c r="A30" s="5" t="s">
        <v>13</v>
      </c>
      <c r="B30" s="6"/>
      <c r="C30" s="6"/>
      <c r="D30" s="6"/>
      <c r="E30" s="6"/>
      <c r="F30" s="7"/>
      <c r="G30" s="8"/>
      <c r="H30" s="8"/>
      <c r="I30" s="6"/>
    </row>
    <row r="31" spans="4:5" ht="12.75">
      <c r="D31" s="9"/>
      <c r="E31" s="9"/>
    </row>
    <row r="32" spans="4:6" ht="12.75">
      <c r="D32" s="11"/>
      <c r="E32" s="11"/>
      <c r="F32" s="10" t="s">
        <v>14</v>
      </c>
    </row>
    <row r="33" spans="1:7" ht="12.75">
      <c r="A33" s="11" t="s">
        <v>2</v>
      </c>
      <c r="B33" s="11"/>
      <c r="C33" s="11"/>
      <c r="D33" s="12">
        <v>43925.03</v>
      </c>
      <c r="E33" s="11" t="s">
        <v>3</v>
      </c>
      <c r="F33" s="12">
        <v>44731.91</v>
      </c>
      <c r="G33" s="11" t="s">
        <v>3</v>
      </c>
    </row>
    <row r="34" spans="1:7" ht="12.75">
      <c r="A34" s="11"/>
      <c r="B34" s="11"/>
      <c r="C34" s="11"/>
      <c r="D34" s="12"/>
      <c r="E34" s="14"/>
      <c r="F34" s="12"/>
      <c r="G34" s="14"/>
    </row>
    <row r="35" spans="1:7" ht="12.75">
      <c r="A35" s="11" t="s">
        <v>4</v>
      </c>
      <c r="B35" s="11"/>
      <c r="C35" s="11"/>
      <c r="D35" s="12">
        <v>270</v>
      </c>
      <c r="E35" s="11" t="s">
        <v>3</v>
      </c>
      <c r="F35" s="12">
        <v>270</v>
      </c>
      <c r="G35" s="11" t="s">
        <v>3</v>
      </c>
    </row>
    <row r="36" spans="1:7" ht="12.75">
      <c r="A36" s="11"/>
      <c r="B36" s="11"/>
      <c r="C36" s="11"/>
      <c r="D36" s="12"/>
      <c r="E36" s="11"/>
      <c r="F36" s="12"/>
      <c r="G36" s="11"/>
    </row>
    <row r="37" spans="1:7" ht="12.75">
      <c r="A37" s="11"/>
      <c r="B37" s="11"/>
      <c r="C37" s="11"/>
      <c r="D37" s="12"/>
      <c r="E37" s="11"/>
      <c r="F37" s="12"/>
      <c r="G37" s="11"/>
    </row>
    <row r="38" spans="1:7" ht="12.75">
      <c r="A38" s="11" t="s">
        <v>5</v>
      </c>
      <c r="B38" s="11"/>
      <c r="C38" s="11"/>
      <c r="D38" s="12">
        <f>SUM(D33:D35)</f>
        <v>44195.03</v>
      </c>
      <c r="E38" s="11" t="s">
        <v>3</v>
      </c>
      <c r="F38" s="12">
        <f>SUM(F33:F35)</f>
        <v>45001.91</v>
      </c>
      <c r="G38" s="11" t="s">
        <v>3</v>
      </c>
    </row>
    <row r="39" spans="1:7" ht="12.75">
      <c r="A39" s="11"/>
      <c r="B39" s="11"/>
      <c r="C39" s="11"/>
      <c r="D39" s="12"/>
      <c r="E39" s="11"/>
      <c r="F39" s="12"/>
      <c r="G39" s="11"/>
    </row>
    <row r="40" spans="1:7" ht="12.75">
      <c r="A40" s="11" t="s">
        <v>6</v>
      </c>
      <c r="B40" s="11"/>
      <c r="C40" s="17">
        <v>0.16</v>
      </c>
      <c r="D40" s="12">
        <f>(D38*$C$16)</f>
        <v>7071.2047999999995</v>
      </c>
      <c r="E40" s="11" t="s">
        <v>3</v>
      </c>
      <c r="F40" s="12">
        <f>(F38*$C$16)</f>
        <v>7200.305600000001</v>
      </c>
      <c r="G40" s="11" t="s">
        <v>3</v>
      </c>
    </row>
    <row r="41" spans="1:7" ht="13.5" thickBot="1">
      <c r="A41" s="11"/>
      <c r="B41" s="11"/>
      <c r="C41" s="11"/>
      <c r="D41" s="20"/>
      <c r="E41" s="19"/>
      <c r="F41" s="20"/>
      <c r="G41" s="19"/>
    </row>
    <row r="42" spans="1:7" ht="12.75">
      <c r="A42" s="11"/>
      <c r="B42" s="11"/>
      <c r="C42" s="11"/>
      <c r="D42" s="12"/>
      <c r="E42" s="11"/>
      <c r="F42" s="12"/>
      <c r="G42" s="11"/>
    </row>
    <row r="43" spans="1:7" ht="12.75">
      <c r="A43" s="11"/>
      <c r="B43" s="11"/>
      <c r="C43" s="11"/>
      <c r="D43" s="12">
        <f>SUM(D38:D40)</f>
        <v>51266.2348</v>
      </c>
      <c r="E43" s="11" t="s">
        <v>3</v>
      </c>
      <c r="F43" s="12">
        <f>SUM(F38:F40)</f>
        <v>52202.2156</v>
      </c>
      <c r="G43" s="11" t="s">
        <v>3</v>
      </c>
    </row>
    <row r="44" spans="1:7" ht="12.75">
      <c r="A44" s="11"/>
      <c r="B44" s="11"/>
      <c r="C44" s="11"/>
      <c r="D44" s="12"/>
      <c r="E44" s="11"/>
      <c r="F44" s="12"/>
      <c r="G44" s="11"/>
    </row>
    <row r="45" spans="1:7" ht="12.75">
      <c r="A45" s="11" t="s">
        <v>7</v>
      </c>
      <c r="B45" s="11"/>
      <c r="C45" s="11"/>
      <c r="D45" s="12"/>
      <c r="E45" s="11"/>
      <c r="F45" s="12"/>
      <c r="G45" s="11"/>
    </row>
    <row r="46" spans="1:7" ht="12.75">
      <c r="A46" s="11" t="s">
        <v>8</v>
      </c>
      <c r="B46" s="11"/>
      <c r="C46" s="34">
        <v>0.1475</v>
      </c>
      <c r="D46" s="12">
        <f>(D38*$C$46)</f>
        <v>6518.766925</v>
      </c>
      <c r="E46" s="11" t="s">
        <v>3</v>
      </c>
      <c r="F46" s="12">
        <f>(F38*$C$46)</f>
        <v>6637.781725</v>
      </c>
      <c r="G46" s="11" t="s">
        <v>3</v>
      </c>
    </row>
    <row r="47" spans="1:7" ht="13.5" thickBot="1">
      <c r="A47" s="11"/>
      <c r="B47" s="11"/>
      <c r="C47" s="11"/>
      <c r="D47" s="20"/>
      <c r="E47" s="19"/>
      <c r="F47" s="20"/>
      <c r="G47" s="19"/>
    </row>
    <row r="48" spans="1:7" ht="12.75">
      <c r="A48" s="11"/>
      <c r="B48" s="11"/>
      <c r="C48" s="11"/>
      <c r="D48" s="12"/>
      <c r="E48" s="11"/>
      <c r="F48" s="12"/>
      <c r="G48" s="11"/>
    </row>
    <row r="49" spans="1:7" ht="12.75">
      <c r="A49" s="11" t="s">
        <v>9</v>
      </c>
      <c r="B49" s="11"/>
      <c r="C49" s="11"/>
      <c r="D49" s="12">
        <f>SUM(D43:D46)</f>
        <v>57785.001724999995</v>
      </c>
      <c r="E49" s="11" t="s">
        <v>3</v>
      </c>
      <c r="F49" s="12">
        <f>SUM(F43:F46)</f>
        <v>58839.997325000004</v>
      </c>
      <c r="G49" s="11" t="s">
        <v>3</v>
      </c>
    </row>
    <row r="51" spans="1:9" ht="12.75">
      <c r="A51" s="21" t="s">
        <v>10</v>
      </c>
      <c r="G51" s="12">
        <f>G27</f>
        <v>359.99726263026935</v>
      </c>
      <c r="H51" s="11" t="s">
        <v>3</v>
      </c>
      <c r="I51" s="24"/>
    </row>
    <row r="52" spans="1:7" ht="12.75">
      <c r="A52" s="26" t="s">
        <v>42</v>
      </c>
      <c r="G52" s="26">
        <v>232</v>
      </c>
    </row>
    <row r="56" ht="15.75">
      <c r="A56" s="1" t="s">
        <v>60</v>
      </c>
    </row>
    <row r="58" ht="13.5" thickBot="1"/>
    <row r="59" spans="1:9" ht="16.5" thickBot="1">
      <c r="A59" s="5" t="s">
        <v>15</v>
      </c>
      <c r="B59" s="6"/>
      <c r="C59" s="6"/>
      <c r="D59" s="6"/>
      <c r="E59" s="6"/>
      <c r="F59" s="7"/>
      <c r="G59" s="8"/>
      <c r="H59" s="8"/>
      <c r="I59" s="6"/>
    </row>
    <row r="62" spans="1:5" ht="12.75">
      <c r="A62" s="11" t="s">
        <v>2</v>
      </c>
      <c r="B62" s="11"/>
      <c r="C62" s="11"/>
      <c r="D62" s="12">
        <v>50536.88</v>
      </c>
      <c r="E62" s="11" t="s">
        <v>3</v>
      </c>
    </row>
    <row r="63" spans="1:5" ht="12.75">
      <c r="A63" s="11"/>
      <c r="B63" s="11"/>
      <c r="C63" s="11"/>
      <c r="D63" s="12"/>
      <c r="E63" s="14"/>
    </row>
    <row r="64" spans="1:5" ht="12.75">
      <c r="A64" s="11" t="s">
        <v>4</v>
      </c>
      <c r="B64" s="11"/>
      <c r="C64" s="11"/>
      <c r="D64" s="12">
        <v>270</v>
      </c>
      <c r="E64" s="11" t="s">
        <v>3</v>
      </c>
    </row>
    <row r="65" spans="1:5" ht="12.75">
      <c r="A65" s="11"/>
      <c r="B65" s="11"/>
      <c r="C65" s="11"/>
      <c r="D65" s="12"/>
      <c r="E65" s="11"/>
    </row>
    <row r="66" spans="1:5" ht="12.75">
      <c r="A66" s="11"/>
      <c r="B66" s="11"/>
      <c r="C66" s="11"/>
      <c r="D66" s="12"/>
      <c r="E66" s="11"/>
    </row>
    <row r="67" spans="1:5" ht="12.75">
      <c r="A67" s="11" t="s">
        <v>5</v>
      </c>
      <c r="B67" s="11"/>
      <c r="C67" s="11"/>
      <c r="D67" s="12">
        <f>SUM(D62:D64)</f>
        <v>50806.88</v>
      </c>
      <c r="E67" s="11" t="s">
        <v>3</v>
      </c>
    </row>
    <row r="68" spans="1:5" ht="12.75">
      <c r="A68" s="11"/>
      <c r="B68" s="11"/>
      <c r="C68" s="11"/>
      <c r="D68" s="12"/>
      <c r="E68" s="11"/>
    </row>
    <row r="69" spans="1:5" ht="12.75">
      <c r="A69" s="11" t="s">
        <v>6</v>
      </c>
      <c r="B69" s="11"/>
      <c r="C69" s="17">
        <v>0.16</v>
      </c>
      <c r="D69" s="12">
        <f>(D67*$C$16)</f>
        <v>8129.1008</v>
      </c>
      <c r="E69" s="11" t="s">
        <v>3</v>
      </c>
    </row>
    <row r="70" spans="1:5" ht="13.5" thickBot="1">
      <c r="A70" s="11"/>
      <c r="B70" s="11"/>
      <c r="C70" s="11"/>
      <c r="D70" s="20"/>
      <c r="E70" s="19"/>
    </row>
    <row r="71" spans="1:5" ht="12.75">
      <c r="A71" s="11"/>
      <c r="B71" s="11"/>
      <c r="C71" s="11"/>
      <c r="D71" s="12"/>
      <c r="E71" s="11"/>
    </row>
    <row r="72" spans="1:5" ht="12.75">
      <c r="A72" s="11"/>
      <c r="B72" s="11"/>
      <c r="C72" s="11"/>
      <c r="D72" s="12">
        <f>SUM(D67:D69)</f>
        <v>58935.9808</v>
      </c>
      <c r="E72" s="11" t="s">
        <v>3</v>
      </c>
    </row>
    <row r="73" spans="1:5" ht="12.75">
      <c r="A73" s="11"/>
      <c r="B73" s="11"/>
      <c r="C73" s="11"/>
      <c r="D73" s="12"/>
      <c r="E73" s="11"/>
    </row>
    <row r="74" spans="1:5" ht="12.75">
      <c r="A74" s="11" t="s">
        <v>7</v>
      </c>
      <c r="B74" s="11"/>
      <c r="C74" s="11"/>
      <c r="D74" s="12"/>
      <c r="E74" s="11"/>
    </row>
    <row r="75" spans="1:5" ht="12.75">
      <c r="A75" s="11" t="s">
        <v>8</v>
      </c>
      <c r="B75" s="11"/>
      <c r="C75" s="34">
        <v>0.1475</v>
      </c>
      <c r="D75" s="12">
        <f>(D67*$C$75)</f>
        <v>7494.014799999999</v>
      </c>
      <c r="E75" s="11" t="s">
        <v>3</v>
      </c>
    </row>
    <row r="76" spans="1:5" ht="13.5" thickBot="1">
      <c r="A76" s="11"/>
      <c r="B76" s="11"/>
      <c r="C76" s="11"/>
      <c r="D76" s="20"/>
      <c r="E76" s="19"/>
    </row>
    <row r="77" spans="1:5" ht="12.75">
      <c r="A77" s="11"/>
      <c r="B77" s="11"/>
      <c r="C77" s="11"/>
      <c r="D77" s="12"/>
      <c r="E77" s="11"/>
    </row>
    <row r="78" spans="1:5" ht="12.75">
      <c r="A78" s="11" t="s">
        <v>9</v>
      </c>
      <c r="B78" s="11"/>
      <c r="C78" s="11"/>
      <c r="D78" s="12">
        <f>SUM(D72:D75)</f>
        <v>66429.9956</v>
      </c>
      <c r="E78" s="11" t="s">
        <v>3</v>
      </c>
    </row>
    <row r="80" spans="1:8" ht="12.75">
      <c r="A80" s="21" t="s">
        <v>10</v>
      </c>
      <c r="G80" s="12">
        <f>G51</f>
        <v>359.99726263026935</v>
      </c>
      <c r="H80" s="11" t="s">
        <v>3</v>
      </c>
    </row>
    <row r="81" spans="1:7" ht="12.75">
      <c r="A81" s="26" t="s">
        <v>42</v>
      </c>
      <c r="G81" s="26">
        <v>232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r:id="rId2"/>
  <rowBreaks count="1" manualBreakCount="1">
    <brk id="54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11" sqref="G11"/>
    </sheetView>
  </sheetViews>
  <sheetFormatPr defaultColWidth="11.421875" defaultRowHeight="12.75"/>
  <cols>
    <col min="3" max="3" width="11.57421875" style="0" bestFit="1" customWidth="1"/>
    <col min="4" max="4" width="13.28125" style="0" bestFit="1" customWidth="1"/>
    <col min="6" max="6" width="13.421875" style="0" bestFit="1" customWidth="1"/>
    <col min="7" max="7" width="11.57421875" style="0" bestFit="1" customWidth="1"/>
    <col min="8" max="8" width="13.28125" style="0" bestFit="1" customWidth="1"/>
    <col min="9" max="9" width="6.00390625" style="0" customWidth="1"/>
  </cols>
  <sheetData>
    <row r="1" ht="15.75">
      <c r="A1" s="1" t="s">
        <v>40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39</v>
      </c>
      <c r="B6" s="6"/>
      <c r="C6" s="6"/>
      <c r="D6" s="6"/>
      <c r="E6" s="6"/>
      <c r="F6" s="7"/>
      <c r="G6" s="8"/>
      <c r="H6" s="8"/>
      <c r="I6" s="6"/>
    </row>
    <row r="7" spans="4:5" ht="12.75">
      <c r="D7" s="9"/>
      <c r="E7" s="9"/>
    </row>
    <row r="8" spans="4:5" ht="12.75">
      <c r="D8" s="11"/>
      <c r="E8" s="11"/>
    </row>
    <row r="9" spans="1:5" ht="12.75">
      <c r="A9" s="11" t="s">
        <v>2</v>
      </c>
      <c r="B9" s="11"/>
      <c r="C9" s="11"/>
      <c r="D9" s="12">
        <v>59496.73</v>
      </c>
      <c r="E9" s="11" t="s">
        <v>3</v>
      </c>
    </row>
    <row r="10" spans="1:5" ht="12.75">
      <c r="A10" s="11"/>
      <c r="B10" s="11"/>
      <c r="C10" s="11"/>
      <c r="D10" s="12"/>
      <c r="E10" s="14"/>
    </row>
    <row r="11" spans="1:5" ht="12.75">
      <c r="A11" s="11" t="s">
        <v>4</v>
      </c>
      <c r="B11" s="11"/>
      <c r="C11" s="11"/>
      <c r="D11" s="12">
        <v>270</v>
      </c>
      <c r="E11" s="11" t="s">
        <v>3</v>
      </c>
    </row>
    <row r="12" spans="1:5" ht="12.75">
      <c r="A12" s="11"/>
      <c r="B12" s="11"/>
      <c r="C12" s="11"/>
      <c r="D12" s="12"/>
      <c r="E12" s="11"/>
    </row>
    <row r="13" spans="1:5" ht="12.75">
      <c r="A13" s="11"/>
      <c r="B13" s="11"/>
      <c r="C13" s="11"/>
      <c r="D13" s="12"/>
      <c r="E13" s="11"/>
    </row>
    <row r="14" spans="1:5" ht="12.75">
      <c r="A14" s="11" t="s">
        <v>5</v>
      </c>
      <c r="B14" s="11"/>
      <c r="C14" s="11"/>
      <c r="D14" s="12">
        <f>SUM(D9:D11)</f>
        <v>59766.73</v>
      </c>
      <c r="E14" s="11" t="s">
        <v>3</v>
      </c>
    </row>
    <row r="15" spans="1:5" ht="12.75">
      <c r="A15" s="11"/>
      <c r="B15" s="11"/>
      <c r="C15" s="11"/>
      <c r="D15" s="12"/>
      <c r="E15" s="11"/>
    </row>
    <row r="16" spans="1:5" ht="12.75">
      <c r="A16" s="11" t="s">
        <v>6</v>
      </c>
      <c r="B16" s="11"/>
      <c r="C16" s="17">
        <v>0.16</v>
      </c>
      <c r="D16" s="12">
        <f>(D14*$C$16)</f>
        <v>9562.676800000001</v>
      </c>
      <c r="E16" s="11" t="s">
        <v>3</v>
      </c>
    </row>
    <row r="17" spans="1:5" ht="13.5" thickBot="1">
      <c r="A17" s="11"/>
      <c r="B17" s="11"/>
      <c r="C17" s="11"/>
      <c r="D17" s="20"/>
      <c r="E17" s="19"/>
    </row>
    <row r="18" spans="1:5" ht="12.75">
      <c r="A18" s="11"/>
      <c r="B18" s="11"/>
      <c r="C18" s="11"/>
      <c r="D18" s="12"/>
      <c r="E18" s="11"/>
    </row>
    <row r="19" spans="1:5" ht="12.75">
      <c r="A19" s="11"/>
      <c r="B19" s="11"/>
      <c r="C19" s="11"/>
      <c r="D19" s="12">
        <f>SUM(D14:D16)</f>
        <v>69329.4068</v>
      </c>
      <c r="E19" s="11" t="s">
        <v>3</v>
      </c>
    </row>
    <row r="20" spans="1:5" ht="12.75">
      <c r="A20" s="11"/>
      <c r="B20" s="11"/>
      <c r="C20" s="11"/>
      <c r="D20" s="12"/>
      <c r="E20" s="11"/>
    </row>
    <row r="21" spans="1:5" ht="12.75">
      <c r="A21" s="11" t="s">
        <v>7</v>
      </c>
      <c r="B21" s="11"/>
      <c r="C21" s="11"/>
      <c r="D21" s="12"/>
      <c r="E21" s="11"/>
    </row>
    <row r="22" spans="1:5" ht="12.75">
      <c r="A22" s="11" t="s">
        <v>8</v>
      </c>
      <c r="B22" s="11"/>
      <c r="C22" s="34">
        <v>0.1475</v>
      </c>
      <c r="D22" s="12">
        <f>(D14*$C$22)</f>
        <v>8815.592675</v>
      </c>
      <c r="E22" s="11" t="s">
        <v>3</v>
      </c>
    </row>
    <row r="23" spans="1:5" ht="13.5" thickBot="1">
      <c r="A23" s="11"/>
      <c r="B23" s="11"/>
      <c r="C23" s="11"/>
      <c r="D23" s="20"/>
      <c r="E23" s="19"/>
    </row>
    <row r="24" spans="1:5" ht="12.75">
      <c r="A24" s="11"/>
      <c r="B24" s="11"/>
      <c r="C24" s="11"/>
      <c r="D24" s="12"/>
      <c r="E24" s="11"/>
    </row>
    <row r="25" spans="1:5" ht="12.75">
      <c r="A25" s="11" t="s">
        <v>9</v>
      </c>
      <c r="B25" s="11"/>
      <c r="C25" s="11"/>
      <c r="D25" s="12">
        <f>SUM(D19:D22)</f>
        <v>78144.99947499999</v>
      </c>
      <c r="E25" s="11" t="s">
        <v>3</v>
      </c>
    </row>
    <row r="26" ht="12.75">
      <c r="H26" s="11"/>
    </row>
    <row r="27" spans="2:9" ht="12.75">
      <c r="B27" s="21" t="s">
        <v>10</v>
      </c>
      <c r="G27" s="12">
        <f>(60000/166.386)-0.61</f>
        <v>359.99726263026935</v>
      </c>
      <c r="H27" s="11" t="s">
        <v>3</v>
      </c>
      <c r="I27" s="24"/>
    </row>
    <row r="28" spans="2:7" ht="12.75">
      <c r="B28" s="26" t="s">
        <v>42</v>
      </c>
      <c r="G28" s="26">
        <v>258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60">
      <selection activeCell="F36" sqref="F36"/>
    </sheetView>
  </sheetViews>
  <sheetFormatPr defaultColWidth="11.421875" defaultRowHeight="12.75"/>
  <cols>
    <col min="3" max="3" width="11.57421875" style="0" bestFit="1" customWidth="1"/>
    <col min="4" max="4" width="13.28125" style="0" bestFit="1" customWidth="1"/>
    <col min="6" max="6" width="13.421875" style="0" bestFit="1" customWidth="1"/>
    <col min="7" max="7" width="11.57421875" style="0" bestFit="1" customWidth="1"/>
    <col min="8" max="8" width="13.28125" style="0" bestFit="1" customWidth="1"/>
    <col min="9" max="9" width="6.00390625" style="0" customWidth="1"/>
  </cols>
  <sheetData>
    <row r="1" ht="15.75">
      <c r="A1" s="1" t="s">
        <v>60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46</v>
      </c>
      <c r="B6" s="6"/>
      <c r="C6" s="6"/>
      <c r="D6" s="6"/>
      <c r="E6" s="6"/>
      <c r="F6" s="7"/>
      <c r="G6" s="8"/>
      <c r="H6" s="8"/>
      <c r="I6" s="6"/>
    </row>
    <row r="7" spans="4:5" ht="12.75">
      <c r="D7" s="9"/>
      <c r="E7" s="9"/>
    </row>
    <row r="8" spans="4:5" ht="12.75">
      <c r="D8" s="11"/>
      <c r="E8" s="11"/>
    </row>
    <row r="9" spans="1:5" ht="12.75">
      <c r="A9" s="11" t="s">
        <v>2</v>
      </c>
      <c r="B9" s="11"/>
      <c r="C9" s="11"/>
      <c r="D9" s="12">
        <v>49384.079</v>
      </c>
      <c r="E9" s="11" t="s">
        <v>3</v>
      </c>
    </row>
    <row r="10" spans="1:5" ht="12.75">
      <c r="A10" s="11"/>
      <c r="B10" s="11"/>
      <c r="C10" s="11"/>
      <c r="D10" s="12"/>
      <c r="E10" s="14"/>
    </row>
    <row r="11" spans="1:5" ht="12.75">
      <c r="A11" s="11" t="s">
        <v>4</v>
      </c>
      <c r="B11" s="11"/>
      <c r="C11" s="11"/>
      <c r="D11" s="12">
        <v>270</v>
      </c>
      <c r="E11" s="11" t="s">
        <v>3</v>
      </c>
    </row>
    <row r="12" spans="1:5" ht="12.75">
      <c r="A12" s="11"/>
      <c r="B12" s="11"/>
      <c r="C12" s="11"/>
      <c r="D12" s="12"/>
      <c r="E12" s="11"/>
    </row>
    <row r="13" spans="1:5" ht="12.75">
      <c r="A13" s="11"/>
      <c r="B13" s="11"/>
      <c r="C13" s="11"/>
      <c r="D13" s="12"/>
      <c r="E13" s="11"/>
    </row>
    <row r="14" spans="1:5" ht="12.75">
      <c r="A14" s="11" t="s">
        <v>5</v>
      </c>
      <c r="B14" s="11"/>
      <c r="C14" s="11"/>
      <c r="D14" s="12">
        <f>SUM(D9:D11)</f>
        <v>49654.079</v>
      </c>
      <c r="E14" s="11" t="s">
        <v>3</v>
      </c>
    </row>
    <row r="15" spans="1:5" ht="12.75">
      <c r="A15" s="11"/>
      <c r="B15" s="11"/>
      <c r="C15" s="11"/>
      <c r="D15" s="12"/>
      <c r="E15" s="11"/>
    </row>
    <row r="16" spans="1:5" ht="12.75">
      <c r="A16" s="11" t="s">
        <v>6</v>
      </c>
      <c r="B16" s="11"/>
      <c r="C16" s="17">
        <v>0.16</v>
      </c>
      <c r="D16" s="12">
        <f>(D14*$C$16)</f>
        <v>7944.65264</v>
      </c>
      <c r="E16" s="11" t="s">
        <v>3</v>
      </c>
    </row>
    <row r="17" spans="1:5" ht="13.5" thickBot="1">
      <c r="A17" s="11"/>
      <c r="B17" s="11"/>
      <c r="C17" s="11"/>
      <c r="D17" s="20"/>
      <c r="E17" s="19"/>
    </row>
    <row r="18" spans="1:5" ht="12.75">
      <c r="A18" s="11"/>
      <c r="B18" s="11"/>
      <c r="C18" s="11"/>
      <c r="D18" s="12"/>
      <c r="E18" s="11"/>
    </row>
    <row r="19" spans="1:5" ht="12.75">
      <c r="A19" s="11"/>
      <c r="B19" s="11"/>
      <c r="C19" s="11"/>
      <c r="D19" s="12">
        <f>SUM(D14:D16)</f>
        <v>57598.73164</v>
      </c>
      <c r="E19" s="11" t="s">
        <v>3</v>
      </c>
    </row>
    <row r="20" spans="1:5" ht="12.75">
      <c r="A20" s="11"/>
      <c r="B20" s="11"/>
      <c r="C20" s="11"/>
      <c r="D20" s="12"/>
      <c r="E20" s="11"/>
    </row>
    <row r="21" spans="1:5" ht="12.75">
      <c r="A21" s="11" t="s">
        <v>7</v>
      </c>
      <c r="B21" s="11"/>
      <c r="C21" s="11"/>
      <c r="D21" s="12"/>
      <c r="E21" s="11"/>
    </row>
    <row r="22" spans="1:5" ht="12.75">
      <c r="A22" s="11" t="s">
        <v>8</v>
      </c>
      <c r="B22" s="11"/>
      <c r="C22" s="34">
        <v>0.0975</v>
      </c>
      <c r="D22" s="12">
        <f>(D14*$C$22)</f>
        <v>4841.2727025</v>
      </c>
      <c r="E22" s="11" t="s">
        <v>3</v>
      </c>
    </row>
    <row r="23" spans="1:5" ht="13.5" thickBot="1">
      <c r="A23" s="11"/>
      <c r="B23" s="11"/>
      <c r="C23" s="11"/>
      <c r="D23" s="20"/>
      <c r="E23" s="19"/>
    </row>
    <row r="24" spans="1:5" ht="12.75">
      <c r="A24" s="11"/>
      <c r="B24" s="11"/>
      <c r="C24" s="11"/>
      <c r="D24" s="12"/>
      <c r="E24" s="11"/>
    </row>
    <row r="25" spans="1:5" ht="12.75">
      <c r="A25" s="11" t="s">
        <v>9</v>
      </c>
      <c r="B25" s="11"/>
      <c r="C25" s="11"/>
      <c r="D25" s="12">
        <f>SUM(D19:D22)</f>
        <v>62440.0043425</v>
      </c>
      <c r="E25" s="11" t="s">
        <v>3</v>
      </c>
    </row>
    <row r="26" ht="12.75">
      <c r="H26" s="11"/>
    </row>
    <row r="27" spans="2:9" ht="12.75">
      <c r="B27" s="21" t="s">
        <v>10</v>
      </c>
      <c r="G27" s="12">
        <f>(60000/166.386)-0.61</f>
        <v>359.99726263026935</v>
      </c>
      <c r="H27" s="11" t="s">
        <v>3</v>
      </c>
      <c r="I27" s="24"/>
    </row>
    <row r="28" spans="2:7" ht="12.75">
      <c r="B28" s="26" t="s">
        <v>42</v>
      </c>
      <c r="G28" s="26">
        <v>186</v>
      </c>
    </row>
    <row r="31" spans="6:8" ht="13.5" thickBot="1">
      <c r="F31" s="3" t="s">
        <v>0</v>
      </c>
      <c r="G31" s="4">
        <v>166.386</v>
      </c>
      <c r="H31" t="s">
        <v>1</v>
      </c>
    </row>
    <row r="32" spans="1:9" ht="16.5" thickBot="1">
      <c r="A32" s="5" t="s">
        <v>47</v>
      </c>
      <c r="B32" s="6"/>
      <c r="C32" s="6"/>
      <c r="D32" s="6"/>
      <c r="E32" s="6"/>
      <c r="F32" s="7"/>
      <c r="G32" s="8"/>
      <c r="H32" s="8"/>
      <c r="I32" s="6"/>
    </row>
    <row r="33" spans="4:5" ht="12.75">
      <c r="D33" s="9"/>
      <c r="E33" s="9"/>
    </row>
    <row r="34" spans="4:6" ht="13.5" thickBot="1">
      <c r="D34" s="11"/>
      <c r="E34" s="11"/>
      <c r="F34" s="33" t="s">
        <v>24</v>
      </c>
    </row>
    <row r="35" spans="1:7" ht="12.75">
      <c r="A35" s="11" t="s">
        <v>2</v>
      </c>
      <c r="B35" s="11"/>
      <c r="C35" s="11"/>
      <c r="D35" s="12">
        <v>50684.275</v>
      </c>
      <c r="E35" s="11" t="s">
        <v>3</v>
      </c>
      <c r="F35" s="12">
        <v>51523.24</v>
      </c>
      <c r="G35" s="11" t="s">
        <v>3</v>
      </c>
    </row>
    <row r="36" spans="1:7" ht="12.75">
      <c r="A36" s="11"/>
      <c r="B36" s="11"/>
      <c r="C36" s="11"/>
      <c r="D36" s="12"/>
      <c r="E36" s="14"/>
      <c r="F36" s="12"/>
      <c r="G36" s="14"/>
    </row>
    <row r="37" spans="1:7" ht="12.75">
      <c r="A37" s="11" t="s">
        <v>4</v>
      </c>
      <c r="B37" s="11"/>
      <c r="C37" s="11"/>
      <c r="D37" s="12">
        <v>270</v>
      </c>
      <c r="E37" s="11" t="s">
        <v>3</v>
      </c>
      <c r="F37" s="12">
        <v>270</v>
      </c>
      <c r="G37" s="11" t="s">
        <v>3</v>
      </c>
    </row>
    <row r="38" spans="1:7" ht="12.75">
      <c r="A38" s="11"/>
      <c r="B38" s="11"/>
      <c r="C38" s="11"/>
      <c r="D38" s="12"/>
      <c r="E38" s="11"/>
      <c r="F38" s="12"/>
      <c r="G38" s="11"/>
    </row>
    <row r="39" spans="1:7" ht="12.75">
      <c r="A39" s="11"/>
      <c r="B39" s="11"/>
      <c r="C39" s="11"/>
      <c r="D39" s="12"/>
      <c r="E39" s="11"/>
      <c r="F39" s="12"/>
      <c r="G39" s="11"/>
    </row>
    <row r="40" spans="1:7" ht="12.75">
      <c r="A40" s="11" t="s">
        <v>5</v>
      </c>
      <c r="B40" s="11"/>
      <c r="C40" s="11"/>
      <c r="D40" s="12">
        <f>SUM(D35:D37)</f>
        <v>50954.275</v>
      </c>
      <c r="E40" s="11" t="s">
        <v>3</v>
      </c>
      <c r="F40" s="12">
        <f>SUM(F35:F37)</f>
        <v>51793.24</v>
      </c>
      <c r="G40" s="11" t="s">
        <v>3</v>
      </c>
    </row>
    <row r="41" spans="1:7" ht="12.75">
      <c r="A41" s="11"/>
      <c r="B41" s="11"/>
      <c r="C41" s="11"/>
      <c r="D41" s="12"/>
      <c r="E41" s="11"/>
      <c r="F41" s="12"/>
      <c r="G41" s="11"/>
    </row>
    <row r="42" spans="1:7" ht="12.75">
      <c r="A42" s="11" t="s">
        <v>6</v>
      </c>
      <c r="B42" s="11"/>
      <c r="C42" s="17">
        <v>0.16</v>
      </c>
      <c r="D42" s="12">
        <f>(D40*$C$16)</f>
        <v>8152.684</v>
      </c>
      <c r="E42" s="11" t="s">
        <v>3</v>
      </c>
      <c r="F42" s="12">
        <f>(F40*$C$16)</f>
        <v>8286.9184</v>
      </c>
      <c r="G42" s="11" t="s">
        <v>3</v>
      </c>
    </row>
    <row r="43" spans="1:7" ht="13.5" thickBot="1">
      <c r="A43" s="11"/>
      <c r="B43" s="11"/>
      <c r="C43" s="11"/>
      <c r="D43" s="20"/>
      <c r="E43" s="19"/>
      <c r="F43" s="20"/>
      <c r="G43" s="19"/>
    </row>
    <row r="44" spans="1:7" ht="12.75">
      <c r="A44" s="11"/>
      <c r="B44" s="11"/>
      <c r="C44" s="11"/>
      <c r="D44" s="12"/>
      <c r="E44" s="11"/>
      <c r="F44" s="12"/>
      <c r="G44" s="11"/>
    </row>
    <row r="45" spans="1:7" ht="12.75">
      <c r="A45" s="11"/>
      <c r="B45" s="11"/>
      <c r="C45" s="11"/>
      <c r="D45" s="12">
        <f>SUM(D40:D42)</f>
        <v>59106.959</v>
      </c>
      <c r="E45" s="11" t="s">
        <v>3</v>
      </c>
      <c r="F45" s="12">
        <f>SUM(F40:F42)</f>
        <v>60080.1584</v>
      </c>
      <c r="G45" s="11" t="s">
        <v>3</v>
      </c>
    </row>
    <row r="46" spans="1:7" ht="12.75">
      <c r="A46" s="11"/>
      <c r="B46" s="11"/>
      <c r="C46" s="11"/>
      <c r="D46" s="12"/>
      <c r="E46" s="11"/>
      <c r="F46" s="12"/>
      <c r="G46" s="11"/>
    </row>
    <row r="47" spans="1:7" ht="12.75">
      <c r="A47" s="11" t="s">
        <v>7</v>
      </c>
      <c r="B47" s="11"/>
      <c r="C47" s="11"/>
      <c r="D47" s="12"/>
      <c r="E47" s="11"/>
      <c r="F47" s="12"/>
      <c r="G47" s="11"/>
    </row>
    <row r="48" spans="1:7" ht="12.75">
      <c r="A48" s="11" t="s">
        <v>8</v>
      </c>
      <c r="B48" s="11"/>
      <c r="C48" s="34">
        <v>0.0975</v>
      </c>
      <c r="D48" s="12">
        <f>(D40*$C$48)</f>
        <v>4968.041812500001</v>
      </c>
      <c r="E48" s="11" t="s">
        <v>3</v>
      </c>
      <c r="F48" s="12">
        <f>(F40*$C$48)</f>
        <v>5049.8409</v>
      </c>
      <c r="G48" s="11" t="s">
        <v>3</v>
      </c>
    </row>
    <row r="49" spans="1:7" ht="13.5" thickBot="1">
      <c r="A49" s="11"/>
      <c r="B49" s="11"/>
      <c r="C49" s="11"/>
      <c r="D49" s="20"/>
      <c r="E49" s="19"/>
      <c r="F49" s="20"/>
      <c r="G49" s="19"/>
    </row>
    <row r="50" spans="1:7" ht="12.75">
      <c r="A50" s="11"/>
      <c r="B50" s="11"/>
      <c r="C50" s="11"/>
      <c r="D50" s="12"/>
      <c r="E50" s="11"/>
      <c r="F50" s="12"/>
      <c r="G50" s="11"/>
    </row>
    <row r="51" spans="1:7" ht="12.75">
      <c r="A51" s="11" t="s">
        <v>9</v>
      </c>
      <c r="B51" s="11"/>
      <c r="C51" s="11"/>
      <c r="D51" s="12">
        <f>SUM(D45:D48)</f>
        <v>64075.0008125</v>
      </c>
      <c r="E51" s="11" t="s">
        <v>3</v>
      </c>
      <c r="F51" s="12">
        <f>SUM(F45:F48)</f>
        <v>65129.9993</v>
      </c>
      <c r="G51" s="11" t="s">
        <v>3</v>
      </c>
    </row>
    <row r="52" ht="12.75">
      <c r="H52" s="11"/>
    </row>
    <row r="53" spans="2:9" ht="12.75">
      <c r="B53" s="21" t="s">
        <v>10</v>
      </c>
      <c r="G53" s="12">
        <f>(60000/166.386)-0.61</f>
        <v>359.99726263026935</v>
      </c>
      <c r="H53" s="11" t="s">
        <v>3</v>
      </c>
      <c r="I53" s="24"/>
    </row>
    <row r="54" spans="2:7" ht="12.75">
      <c r="B54" s="26" t="s">
        <v>42</v>
      </c>
      <c r="G54" s="26">
        <v>186</v>
      </c>
    </row>
    <row r="56" ht="15.75">
      <c r="A56" s="1" t="s">
        <v>60</v>
      </c>
    </row>
    <row r="59" spans="6:8" ht="13.5" thickBot="1">
      <c r="F59" s="3" t="s">
        <v>0</v>
      </c>
      <c r="G59" s="4">
        <v>166.386</v>
      </c>
      <c r="H59" t="s">
        <v>1</v>
      </c>
    </row>
    <row r="60" spans="1:9" ht="16.5" thickBot="1">
      <c r="A60" s="5" t="s">
        <v>25</v>
      </c>
      <c r="B60" s="6"/>
      <c r="C60" s="6"/>
      <c r="D60" s="6"/>
      <c r="E60" s="6"/>
      <c r="F60" s="7"/>
      <c r="G60" s="8"/>
      <c r="H60" s="8"/>
      <c r="I60" s="6"/>
    </row>
    <row r="61" spans="4:5" ht="12.75">
      <c r="D61" s="9"/>
      <c r="E61" s="9"/>
    </row>
    <row r="62" spans="4:5" ht="12.75">
      <c r="D62" s="11"/>
      <c r="E62" s="11"/>
    </row>
    <row r="63" spans="1:5" ht="12.75">
      <c r="A63" s="11" t="s">
        <v>2</v>
      </c>
      <c r="B63" s="11"/>
      <c r="C63" s="11"/>
      <c r="D63" s="12">
        <v>57861.21</v>
      </c>
      <c r="E63" s="11" t="s">
        <v>3</v>
      </c>
    </row>
    <row r="64" spans="1:5" ht="12.75">
      <c r="A64" s="11"/>
      <c r="B64" s="11"/>
      <c r="C64" s="11"/>
      <c r="D64" s="12"/>
      <c r="E64" s="14"/>
    </row>
    <row r="65" spans="1:5" ht="12.75">
      <c r="A65" s="11" t="s">
        <v>4</v>
      </c>
      <c r="B65" s="11"/>
      <c r="C65" s="11"/>
      <c r="D65" s="12">
        <v>270</v>
      </c>
      <c r="E65" s="11" t="s">
        <v>3</v>
      </c>
    </row>
    <row r="66" spans="1:5" ht="12.75">
      <c r="A66" s="11"/>
      <c r="B66" s="11"/>
      <c r="C66" s="11"/>
      <c r="D66" s="12"/>
      <c r="E66" s="11"/>
    </row>
    <row r="67" spans="1:5" ht="12.75">
      <c r="A67" s="11"/>
      <c r="B67" s="11"/>
      <c r="C67" s="11"/>
      <c r="D67" s="12"/>
      <c r="E67" s="11"/>
    </row>
    <row r="68" spans="1:5" ht="12.75">
      <c r="A68" s="11" t="s">
        <v>5</v>
      </c>
      <c r="B68" s="11"/>
      <c r="C68" s="11"/>
      <c r="D68" s="12">
        <f>SUM(D63:D65)</f>
        <v>58131.21</v>
      </c>
      <c r="E68" s="11" t="s">
        <v>3</v>
      </c>
    </row>
    <row r="69" spans="1:5" ht="12.75">
      <c r="A69" s="11"/>
      <c r="B69" s="11"/>
      <c r="C69" s="11"/>
      <c r="D69" s="12"/>
      <c r="E69" s="11"/>
    </row>
    <row r="70" spans="1:5" ht="12.75">
      <c r="A70" s="11" t="s">
        <v>6</v>
      </c>
      <c r="B70" s="11"/>
      <c r="C70" s="17">
        <v>0.16</v>
      </c>
      <c r="D70" s="12">
        <f>(D68*$C$16)</f>
        <v>9300.9936</v>
      </c>
      <c r="E70" s="11" t="s">
        <v>3</v>
      </c>
    </row>
    <row r="71" spans="1:5" ht="13.5" thickBot="1">
      <c r="A71" s="11"/>
      <c r="B71" s="11"/>
      <c r="C71" s="11"/>
      <c r="D71" s="20"/>
      <c r="E71" s="19"/>
    </row>
    <row r="72" spans="1:5" ht="12.75">
      <c r="A72" s="11"/>
      <c r="B72" s="11"/>
      <c r="C72" s="11"/>
      <c r="D72" s="12"/>
      <c r="E72" s="11"/>
    </row>
    <row r="73" spans="1:5" ht="12.75">
      <c r="A73" s="11"/>
      <c r="B73" s="11"/>
      <c r="C73" s="11"/>
      <c r="D73" s="12">
        <f>SUM(D68:D70)</f>
        <v>67432.2036</v>
      </c>
      <c r="E73" s="11" t="s">
        <v>3</v>
      </c>
    </row>
    <row r="74" spans="1:5" ht="12.75">
      <c r="A74" s="11"/>
      <c r="B74" s="11"/>
      <c r="C74" s="11"/>
      <c r="D74" s="12"/>
      <c r="E74" s="11"/>
    </row>
    <row r="75" spans="1:5" ht="12.75">
      <c r="A75" s="11" t="s">
        <v>7</v>
      </c>
      <c r="B75" s="11"/>
      <c r="C75" s="11"/>
      <c r="D75" s="12"/>
      <c r="E75" s="11"/>
    </row>
    <row r="76" spans="1:5" ht="12.75">
      <c r="A76" s="11" t="s">
        <v>8</v>
      </c>
      <c r="B76" s="11"/>
      <c r="C76" s="34">
        <v>0.0975</v>
      </c>
      <c r="D76" s="12">
        <f>(D68*$C$76)</f>
        <v>5667.792975</v>
      </c>
      <c r="E76" s="11" t="s">
        <v>3</v>
      </c>
    </row>
    <row r="77" spans="1:5" ht="13.5" thickBot="1">
      <c r="A77" s="11"/>
      <c r="B77" s="11"/>
      <c r="C77" s="11"/>
      <c r="D77" s="20"/>
      <c r="E77" s="19"/>
    </row>
    <row r="78" spans="1:5" ht="12.75">
      <c r="A78" s="11"/>
      <c r="B78" s="11"/>
      <c r="C78" s="11"/>
      <c r="D78" s="12"/>
      <c r="E78" s="11"/>
    </row>
    <row r="79" spans="1:5" ht="12.75">
      <c r="A79" s="11" t="s">
        <v>9</v>
      </c>
      <c r="B79" s="11"/>
      <c r="C79" s="11"/>
      <c r="D79" s="12">
        <f>SUM(D73:D76)</f>
        <v>73099.996575</v>
      </c>
      <c r="E79" s="11" t="s">
        <v>3</v>
      </c>
    </row>
    <row r="80" ht="12.75">
      <c r="H80" s="11"/>
    </row>
    <row r="81" spans="2:9" ht="12.75">
      <c r="B81" s="21" t="s">
        <v>10</v>
      </c>
      <c r="G81" s="12">
        <f>(60000/166.386)-0.61</f>
        <v>359.99726263026935</v>
      </c>
      <c r="H81" s="11" t="s">
        <v>3</v>
      </c>
      <c r="I81" s="24"/>
    </row>
    <row r="82" spans="2:7" ht="12.75">
      <c r="B82" s="26" t="s">
        <v>42</v>
      </c>
      <c r="G82" s="26">
        <v>186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scale="84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14">
      <selection activeCell="J131" sqref="J131"/>
    </sheetView>
  </sheetViews>
  <sheetFormatPr defaultColWidth="11.421875" defaultRowHeight="12.75"/>
  <sheetData>
    <row r="1" ht="15.75">
      <c r="A1" s="1" t="s">
        <v>60</v>
      </c>
    </row>
    <row r="3" ht="12.75">
      <c r="A3" s="2"/>
    </row>
    <row r="4" ht="12.75">
      <c r="A4" s="2"/>
    </row>
    <row r="5" spans="5:7" ht="12.75">
      <c r="E5" s="3" t="s">
        <v>0</v>
      </c>
      <c r="F5" s="4">
        <v>166.386</v>
      </c>
      <c r="G5" t="s">
        <v>1</v>
      </c>
    </row>
    <row r="6" ht="13.5" thickBot="1"/>
    <row r="7" spans="1:7" ht="16.5" thickBot="1">
      <c r="A7" s="5" t="s">
        <v>29</v>
      </c>
      <c r="B7" s="6"/>
      <c r="C7" s="6"/>
      <c r="D7" s="6"/>
      <c r="E7" s="6"/>
      <c r="F7" s="7"/>
      <c r="G7" s="8"/>
    </row>
    <row r="8" spans="4:5" ht="12.75">
      <c r="D8" s="9"/>
      <c r="E8" s="9"/>
    </row>
    <row r="9" ht="12.75">
      <c r="D9" s="10"/>
    </row>
    <row r="10" spans="1:5" ht="12.75">
      <c r="A10" s="11" t="s">
        <v>2</v>
      </c>
      <c r="B10" s="11"/>
      <c r="C10" s="11"/>
      <c r="D10" s="12">
        <v>70487.17</v>
      </c>
      <c r="E10" s="11" t="s">
        <v>3</v>
      </c>
    </row>
    <row r="11" spans="1:5" ht="12.75">
      <c r="A11" s="11"/>
      <c r="B11" s="11"/>
      <c r="C11" s="11"/>
      <c r="D11" s="12"/>
      <c r="E11" s="14"/>
    </row>
    <row r="12" spans="1:5" ht="12.75">
      <c r="A12" s="11" t="s">
        <v>4</v>
      </c>
      <c r="B12" s="11"/>
      <c r="C12" s="11"/>
      <c r="D12" s="12">
        <v>270</v>
      </c>
      <c r="E12" s="11" t="s">
        <v>3</v>
      </c>
    </row>
    <row r="13" spans="1:5" ht="12.75">
      <c r="A13" s="11"/>
      <c r="B13" s="11"/>
      <c r="C13" s="11"/>
      <c r="D13" s="12"/>
      <c r="E13" s="11"/>
    </row>
    <row r="14" spans="1:5" ht="12.75">
      <c r="A14" s="11"/>
      <c r="B14" s="11"/>
      <c r="C14" s="11"/>
      <c r="D14" s="12"/>
      <c r="E14" s="11"/>
    </row>
    <row r="15" spans="1:5" ht="12.75">
      <c r="A15" s="11" t="s">
        <v>5</v>
      </c>
      <c r="B15" s="11"/>
      <c r="C15" s="11"/>
      <c r="D15" s="12">
        <f>SUM(D10:D12)</f>
        <v>70757.17</v>
      </c>
      <c r="E15" s="11" t="s">
        <v>3</v>
      </c>
    </row>
    <row r="16" spans="1:5" ht="12.75">
      <c r="A16" s="11"/>
      <c r="B16" s="11"/>
      <c r="C16" s="11"/>
      <c r="D16" s="12"/>
      <c r="E16" s="11"/>
    </row>
    <row r="17" spans="1:5" ht="12.75">
      <c r="A17" s="11" t="s">
        <v>6</v>
      </c>
      <c r="B17" s="11"/>
      <c r="C17" s="17">
        <v>0.16</v>
      </c>
      <c r="D17" s="12">
        <f>(D15*C17)</f>
        <v>11321.1472</v>
      </c>
      <c r="E17" s="11" t="s">
        <v>3</v>
      </c>
    </row>
    <row r="18" spans="1:5" ht="13.5" thickBot="1">
      <c r="A18" s="11"/>
      <c r="B18" s="11"/>
      <c r="C18" s="11"/>
      <c r="D18" s="20"/>
      <c r="E18" s="19"/>
    </row>
    <row r="19" spans="1:5" ht="12.75">
      <c r="A19" s="11"/>
      <c r="B19" s="11"/>
      <c r="C19" s="11"/>
      <c r="D19" s="12"/>
      <c r="E19" s="11"/>
    </row>
    <row r="20" spans="1:5" ht="12.75">
      <c r="A20" s="11"/>
      <c r="B20" s="11"/>
      <c r="C20" s="11"/>
      <c r="D20" s="12">
        <f>SUM(D15:D17)</f>
        <v>82078.31719999999</v>
      </c>
      <c r="E20" s="11" t="s">
        <v>3</v>
      </c>
    </row>
    <row r="21" spans="1:5" ht="12.75">
      <c r="A21" s="11"/>
      <c r="B21" s="11"/>
      <c r="C21" s="11"/>
      <c r="D21" s="12"/>
      <c r="E21" s="11"/>
    </row>
    <row r="22" spans="1:5" ht="12.75">
      <c r="A22" s="11" t="s">
        <v>7</v>
      </c>
      <c r="B22" s="11"/>
      <c r="C22" s="11"/>
      <c r="D22" s="12"/>
      <c r="E22" s="11"/>
    </row>
    <row r="23" spans="1:5" ht="12.75">
      <c r="A23" s="11" t="s">
        <v>8</v>
      </c>
      <c r="B23" s="11"/>
      <c r="C23" s="34">
        <v>0.1475</v>
      </c>
      <c r="D23" s="12">
        <f>(D15*C23)</f>
        <v>10436.682574999999</v>
      </c>
      <c r="E23" s="11" t="s">
        <v>3</v>
      </c>
    </row>
    <row r="24" spans="1:5" ht="13.5" thickBot="1">
      <c r="A24" s="11"/>
      <c r="B24" s="11"/>
      <c r="C24" s="11"/>
      <c r="D24" s="20"/>
      <c r="E24" s="19"/>
    </row>
    <row r="25" spans="1:5" ht="12.75">
      <c r="A25" s="11"/>
      <c r="B25" s="11"/>
      <c r="C25" s="11"/>
      <c r="D25" s="12"/>
      <c r="E25" s="11"/>
    </row>
    <row r="26" spans="1:5" ht="12.75">
      <c r="A26" s="11" t="s">
        <v>9</v>
      </c>
      <c r="B26" s="11"/>
      <c r="C26" s="11"/>
      <c r="D26" s="12">
        <f>SUM(D20:D23)</f>
        <v>92514.99977499999</v>
      </c>
      <c r="E26" s="11" t="s">
        <v>3</v>
      </c>
    </row>
    <row r="27" ht="12.75">
      <c r="H27" s="11"/>
    </row>
    <row r="28" spans="2:9" ht="12.75">
      <c r="B28" s="21" t="s">
        <v>10</v>
      </c>
      <c r="G28" s="28">
        <f>(60000/166.386)-0.61</f>
        <v>359.99726263026935</v>
      </c>
      <c r="H28" s="11"/>
      <c r="I28" s="24"/>
    </row>
    <row r="29" spans="2:7" ht="12.75">
      <c r="B29" s="26" t="s">
        <v>42</v>
      </c>
      <c r="G29" s="26">
        <v>261</v>
      </c>
    </row>
    <row r="30" ht="13.5" thickBot="1"/>
    <row r="31" spans="1:7" ht="16.5" thickBot="1">
      <c r="A31" s="5" t="s">
        <v>26</v>
      </c>
      <c r="B31" s="6"/>
      <c r="C31" s="6"/>
      <c r="D31" s="6"/>
      <c r="E31" s="6"/>
      <c r="F31" s="6"/>
      <c r="G31" s="6"/>
    </row>
    <row r="33" spans="4:5" ht="12.75">
      <c r="D33" s="10"/>
      <c r="E33" s="9"/>
    </row>
    <row r="34" spans="4:5" ht="12.75">
      <c r="D34" s="11"/>
      <c r="E34" s="11"/>
    </row>
    <row r="35" spans="1:5" ht="12.75">
      <c r="A35" s="11" t="s">
        <v>2</v>
      </c>
      <c r="B35" s="11"/>
      <c r="C35" s="11"/>
      <c r="D35" s="12">
        <v>74751.025</v>
      </c>
      <c r="E35" s="11" t="s">
        <v>3</v>
      </c>
    </row>
    <row r="36" spans="1:5" ht="12.75">
      <c r="A36" s="11"/>
      <c r="B36" s="11"/>
      <c r="C36" s="11"/>
      <c r="D36" s="12"/>
      <c r="E36" s="14"/>
    </row>
    <row r="37" spans="1:5" ht="12.75">
      <c r="A37" s="11" t="s">
        <v>4</v>
      </c>
      <c r="B37" s="11"/>
      <c r="C37" s="11"/>
      <c r="D37" s="12">
        <v>270</v>
      </c>
      <c r="E37" s="11" t="s">
        <v>3</v>
      </c>
    </row>
    <row r="38" spans="1:5" ht="12.75">
      <c r="A38" s="11"/>
      <c r="B38" s="11"/>
      <c r="C38" s="11"/>
      <c r="D38" s="16"/>
      <c r="E38" s="11"/>
    </row>
    <row r="39" spans="1:5" ht="12.75">
      <c r="A39" s="11"/>
      <c r="B39" s="11"/>
      <c r="C39" s="11"/>
      <c r="D39" s="16"/>
      <c r="E39" s="11"/>
    </row>
    <row r="40" spans="1:5" ht="12.75">
      <c r="A40" s="11" t="s">
        <v>5</v>
      </c>
      <c r="B40" s="11"/>
      <c r="C40" s="11"/>
      <c r="D40" s="12">
        <f>SUM(D35:D37)</f>
        <v>75021.025</v>
      </c>
      <c r="E40" s="11" t="s">
        <v>3</v>
      </c>
    </row>
    <row r="41" spans="1:5" ht="12.75">
      <c r="A41" s="11"/>
      <c r="B41" s="11"/>
      <c r="C41" s="11"/>
      <c r="D41" s="16"/>
      <c r="E41" s="11"/>
    </row>
    <row r="42" spans="1:5" ht="12.75">
      <c r="A42" s="11" t="s">
        <v>6</v>
      </c>
      <c r="B42" s="11"/>
      <c r="C42" s="17">
        <v>0.16</v>
      </c>
      <c r="D42" s="12">
        <f>(D40*C42)</f>
        <v>12003.364</v>
      </c>
      <c r="E42" s="11" t="s">
        <v>3</v>
      </c>
    </row>
    <row r="43" spans="1:5" ht="13.5" thickBot="1">
      <c r="A43" s="11"/>
      <c r="B43" s="11"/>
      <c r="C43" s="11"/>
      <c r="D43" s="18"/>
      <c r="E43" s="19"/>
    </row>
    <row r="44" spans="1:5" ht="12.75">
      <c r="A44" s="11"/>
      <c r="B44" s="11"/>
      <c r="C44" s="11"/>
      <c r="D44" s="16"/>
      <c r="E44" s="11"/>
    </row>
    <row r="45" spans="1:5" ht="12.75">
      <c r="A45" s="11"/>
      <c r="B45" s="11"/>
      <c r="C45" s="11"/>
      <c r="D45" s="12">
        <f>SUM(D40:D42)</f>
        <v>87024.389</v>
      </c>
      <c r="E45" s="11" t="s">
        <v>3</v>
      </c>
    </row>
    <row r="46" spans="1:5" ht="12.75">
      <c r="A46" s="11"/>
      <c r="B46" s="11"/>
      <c r="C46" s="11"/>
      <c r="D46" s="16"/>
      <c r="E46" s="11"/>
    </row>
    <row r="47" spans="1:5" ht="12.75">
      <c r="A47" s="11" t="s">
        <v>7</v>
      </c>
      <c r="B47" s="11"/>
      <c r="C47" s="11"/>
      <c r="D47" s="16"/>
      <c r="E47" s="11"/>
    </row>
    <row r="48" spans="1:5" ht="12.75">
      <c r="A48" s="11" t="s">
        <v>8</v>
      </c>
      <c r="B48" s="11"/>
      <c r="C48" s="34">
        <v>0.1475</v>
      </c>
      <c r="D48" s="12">
        <f>(D40*C48)</f>
        <v>11065.601187499999</v>
      </c>
      <c r="E48" s="11" t="s">
        <v>3</v>
      </c>
    </row>
    <row r="49" spans="1:5" ht="13.5" thickBot="1">
      <c r="A49" s="11"/>
      <c r="B49" s="11"/>
      <c r="C49" s="11"/>
      <c r="D49" s="18"/>
      <c r="E49" s="19"/>
    </row>
    <row r="50" spans="1:5" ht="12.75">
      <c r="A50" s="11"/>
      <c r="B50" s="11"/>
      <c r="C50" s="11"/>
      <c r="D50" s="16"/>
      <c r="E50" s="11"/>
    </row>
    <row r="51" spans="1:5" ht="12.75">
      <c r="A51" s="11" t="s">
        <v>9</v>
      </c>
      <c r="B51" s="11"/>
      <c r="C51" s="11"/>
      <c r="D51" s="12">
        <f>SUM(D45:D48)+0.01</f>
        <v>98090.00018749999</v>
      </c>
      <c r="E51" s="11" t="s">
        <v>3</v>
      </c>
    </row>
    <row r="53" spans="2:7" ht="12.75">
      <c r="B53" s="21" t="s">
        <v>10</v>
      </c>
      <c r="G53" s="28">
        <f>G28</f>
        <v>359.99726263026935</v>
      </c>
    </row>
    <row r="54" spans="2:9" ht="12.75">
      <c r="B54" s="26" t="s">
        <v>42</v>
      </c>
      <c r="G54" s="26">
        <v>261</v>
      </c>
      <c r="H54" s="11"/>
      <c r="I54" s="24"/>
    </row>
    <row r="55" spans="2:9" ht="12.75">
      <c r="B55" s="21"/>
      <c r="G55" s="28"/>
      <c r="H55" s="11"/>
      <c r="I55" s="24"/>
    </row>
    <row r="56" spans="1:9" ht="15.75">
      <c r="A56" s="1" t="s">
        <v>60</v>
      </c>
      <c r="B56" s="21"/>
      <c r="G56" s="28"/>
      <c r="H56" s="11"/>
      <c r="I56" s="24"/>
    </row>
    <row r="57" spans="2:9" ht="12.75">
      <c r="B57" s="21"/>
      <c r="G57" s="28"/>
      <c r="H57" s="11"/>
      <c r="I57" s="24"/>
    </row>
    <row r="58" spans="2:9" ht="12.75">
      <c r="B58" s="21"/>
      <c r="G58" s="28"/>
      <c r="H58" s="11"/>
      <c r="I58" s="24"/>
    </row>
    <row r="59" spans="2:9" ht="12.75">
      <c r="B59" s="21"/>
      <c r="E59" s="3" t="s">
        <v>0</v>
      </c>
      <c r="F59" s="4">
        <v>166.386</v>
      </c>
      <c r="G59" t="s">
        <v>1</v>
      </c>
      <c r="H59" s="11"/>
      <c r="I59" s="24"/>
    </row>
    <row r="60" spans="2:9" ht="13.5" thickBot="1">
      <c r="B60" s="21"/>
      <c r="G60" s="28"/>
      <c r="H60" s="11"/>
      <c r="I60" s="24"/>
    </row>
    <row r="61" spans="1:7" ht="16.5" thickBot="1">
      <c r="A61" s="5" t="s">
        <v>30</v>
      </c>
      <c r="B61" s="6"/>
      <c r="C61" s="6"/>
      <c r="D61" s="6"/>
      <c r="E61" s="6"/>
      <c r="F61" s="6"/>
      <c r="G61" s="6"/>
    </row>
    <row r="63" spans="4:5" ht="12.75">
      <c r="D63" s="11"/>
      <c r="E63" s="11"/>
    </row>
    <row r="64" spans="1:5" ht="12.75">
      <c r="A64" s="11" t="s">
        <v>2</v>
      </c>
      <c r="B64" s="11"/>
      <c r="C64" s="11"/>
      <c r="D64" s="12">
        <v>79481.426</v>
      </c>
      <c r="E64" s="11" t="s">
        <v>3</v>
      </c>
    </row>
    <row r="65" spans="1:5" ht="12.75">
      <c r="A65" s="11"/>
      <c r="B65" s="11"/>
      <c r="C65" s="11"/>
      <c r="D65" s="12"/>
      <c r="E65" s="14"/>
    </row>
    <row r="66" spans="1:5" ht="12.75">
      <c r="A66" s="11" t="s">
        <v>4</v>
      </c>
      <c r="B66" s="11"/>
      <c r="C66" s="11"/>
      <c r="D66" s="12">
        <v>270</v>
      </c>
      <c r="E66" s="11" t="s">
        <v>3</v>
      </c>
    </row>
    <row r="67" spans="1:5" ht="12.75">
      <c r="A67" s="11"/>
      <c r="B67" s="11"/>
      <c r="C67" s="11"/>
      <c r="D67" s="16"/>
      <c r="E67" s="11"/>
    </row>
    <row r="68" spans="1:5" ht="12.75">
      <c r="A68" s="11"/>
      <c r="B68" s="11"/>
      <c r="C68" s="11"/>
      <c r="D68" s="16"/>
      <c r="E68" s="11"/>
    </row>
    <row r="69" spans="1:5" ht="12.75">
      <c r="A69" s="11" t="s">
        <v>5</v>
      </c>
      <c r="B69" s="11"/>
      <c r="C69" s="11"/>
      <c r="D69" s="12">
        <f>SUM(D64:D66)</f>
        <v>79751.426</v>
      </c>
      <c r="E69" s="11" t="s">
        <v>3</v>
      </c>
    </row>
    <row r="70" spans="1:5" ht="12.75">
      <c r="A70" s="11"/>
      <c r="B70" s="11"/>
      <c r="C70" s="11"/>
      <c r="D70" s="16"/>
      <c r="E70" s="11"/>
    </row>
    <row r="71" spans="1:5" ht="12.75">
      <c r="A71" s="11" t="s">
        <v>6</v>
      </c>
      <c r="B71" s="11"/>
      <c r="C71" s="17">
        <v>0.16</v>
      </c>
      <c r="D71" s="12">
        <f>(D69*C71)</f>
        <v>12760.22816</v>
      </c>
      <c r="E71" s="11" t="s">
        <v>3</v>
      </c>
    </row>
    <row r="72" spans="1:5" ht="13.5" thickBot="1">
      <c r="A72" s="11"/>
      <c r="B72" s="11"/>
      <c r="C72" s="11"/>
      <c r="D72" s="18"/>
      <c r="E72" s="19"/>
    </row>
    <row r="73" spans="1:5" ht="12.75">
      <c r="A73" s="11"/>
      <c r="B73" s="11"/>
      <c r="C73" s="11"/>
      <c r="D73" s="16"/>
      <c r="E73" s="11"/>
    </row>
    <row r="74" spans="1:5" ht="12.75">
      <c r="A74" s="11"/>
      <c r="B74" s="11"/>
      <c r="C74" s="11"/>
      <c r="D74" s="12">
        <f>SUM(D69:D71)</f>
        <v>92511.65416</v>
      </c>
      <c r="E74" s="11" t="s">
        <v>3</v>
      </c>
    </row>
    <row r="75" spans="1:5" ht="12.75">
      <c r="A75" s="11"/>
      <c r="B75" s="11"/>
      <c r="C75" s="11"/>
      <c r="D75" s="16"/>
      <c r="E75" s="11"/>
    </row>
    <row r="76" spans="1:5" ht="12.75">
      <c r="A76" s="11" t="s">
        <v>7</v>
      </c>
      <c r="B76" s="11"/>
      <c r="C76" s="11"/>
      <c r="D76" s="16"/>
      <c r="E76" s="11"/>
    </row>
    <row r="77" spans="1:5" ht="12.75">
      <c r="A77" s="11" t="s">
        <v>8</v>
      </c>
      <c r="B77" s="11"/>
      <c r="C77" s="34">
        <v>0.1475</v>
      </c>
      <c r="D77" s="12">
        <f>(D69*C77)</f>
        <v>11763.335335</v>
      </c>
      <c r="E77" s="11" t="s">
        <v>3</v>
      </c>
    </row>
    <row r="78" spans="1:5" ht="13.5" thickBot="1">
      <c r="A78" s="11"/>
      <c r="B78" s="11"/>
      <c r="C78" s="11"/>
      <c r="D78" s="18"/>
      <c r="E78" s="19"/>
    </row>
    <row r="79" spans="1:5" ht="12.75">
      <c r="A79" s="11"/>
      <c r="B79" s="11"/>
      <c r="C79" s="11"/>
      <c r="D79" s="16"/>
      <c r="E79" s="11"/>
    </row>
    <row r="80" spans="1:5" ht="12.75">
      <c r="A80" s="11" t="s">
        <v>9</v>
      </c>
      <c r="B80" s="11"/>
      <c r="C80" s="11"/>
      <c r="D80" s="12">
        <f>SUM(D74:D77)+0.01</f>
        <v>104274.999495</v>
      </c>
      <c r="E80" s="11" t="s">
        <v>3</v>
      </c>
    </row>
    <row r="83" spans="2:7" ht="12.75">
      <c r="B83" s="21" t="s">
        <v>10</v>
      </c>
      <c r="G83" s="28">
        <f>G53</f>
        <v>359.99726263026935</v>
      </c>
    </row>
    <row r="84" spans="2:7" ht="12.75">
      <c r="B84" s="26" t="s">
        <v>42</v>
      </c>
      <c r="G84" s="26">
        <v>261</v>
      </c>
    </row>
    <row r="85" ht="13.5" thickBot="1"/>
    <row r="86" spans="1:7" ht="16.5" thickBot="1">
      <c r="A86" s="5" t="s">
        <v>28</v>
      </c>
      <c r="B86" s="6"/>
      <c r="C86" s="6"/>
      <c r="D86" s="6"/>
      <c r="E86" s="6"/>
      <c r="F86" s="6"/>
      <c r="G86" s="6"/>
    </row>
    <row r="88" spans="4:5" ht="12.75">
      <c r="D88" s="10"/>
      <c r="E88" s="9"/>
    </row>
    <row r="89" spans="4:5" ht="12.75">
      <c r="D89" s="11"/>
      <c r="E89" s="11"/>
    </row>
    <row r="90" spans="1:5" ht="12.75">
      <c r="A90" s="11" t="s">
        <v>2</v>
      </c>
      <c r="B90" s="11"/>
      <c r="C90" s="11"/>
      <c r="D90" s="12">
        <v>86529.23</v>
      </c>
      <c r="E90" s="11" t="s">
        <v>3</v>
      </c>
    </row>
    <row r="91" spans="1:5" ht="12.75">
      <c r="A91" s="11"/>
      <c r="B91" s="11"/>
      <c r="C91" s="11"/>
      <c r="D91" s="12"/>
      <c r="E91" s="14"/>
    </row>
    <row r="92" spans="1:5" ht="12.75">
      <c r="A92" s="11" t="s">
        <v>4</v>
      </c>
      <c r="B92" s="11"/>
      <c r="C92" s="11"/>
      <c r="D92" s="12">
        <v>270</v>
      </c>
      <c r="E92" s="11" t="s">
        <v>3</v>
      </c>
    </row>
    <row r="93" spans="1:5" ht="12.75">
      <c r="A93" s="11"/>
      <c r="B93" s="11"/>
      <c r="C93" s="11"/>
      <c r="D93" s="16"/>
      <c r="E93" s="11"/>
    </row>
    <row r="94" spans="1:5" ht="12.75">
      <c r="A94" s="11"/>
      <c r="B94" s="11"/>
      <c r="C94" s="11"/>
      <c r="D94" s="16"/>
      <c r="E94" s="11"/>
    </row>
    <row r="95" spans="1:5" ht="12.75">
      <c r="A95" s="11" t="s">
        <v>5</v>
      </c>
      <c r="B95" s="11"/>
      <c r="C95" s="11"/>
      <c r="D95" s="12">
        <f>SUM(D90:D92)</f>
        <v>86799.23</v>
      </c>
      <c r="E95" s="11" t="s">
        <v>3</v>
      </c>
    </row>
    <row r="96" spans="1:5" ht="12.75">
      <c r="A96" s="11"/>
      <c r="B96" s="11"/>
      <c r="C96" s="11"/>
      <c r="D96" s="16"/>
      <c r="E96" s="11"/>
    </row>
    <row r="97" spans="1:5" ht="12.75">
      <c r="A97" s="11" t="s">
        <v>6</v>
      </c>
      <c r="B97" s="11"/>
      <c r="C97" s="17">
        <v>0.16</v>
      </c>
      <c r="D97" s="12">
        <f>(D95*C97)</f>
        <v>13887.8768</v>
      </c>
      <c r="E97" s="11" t="s">
        <v>3</v>
      </c>
    </row>
    <row r="98" spans="1:5" ht="13.5" thickBot="1">
      <c r="A98" s="11"/>
      <c r="B98" s="11"/>
      <c r="C98" s="11"/>
      <c r="D98" s="18"/>
      <c r="E98" s="19"/>
    </row>
    <row r="99" spans="1:5" ht="12.75">
      <c r="A99" s="11"/>
      <c r="B99" s="11"/>
      <c r="C99" s="11"/>
      <c r="D99" s="16"/>
      <c r="E99" s="11"/>
    </row>
    <row r="100" spans="1:5" ht="12.75">
      <c r="A100" s="11"/>
      <c r="B100" s="11"/>
      <c r="C100" s="11"/>
      <c r="D100" s="12">
        <f>SUM(D95:D97)</f>
        <v>100687.1068</v>
      </c>
      <c r="E100" s="11" t="s">
        <v>3</v>
      </c>
    </row>
    <row r="101" spans="1:5" ht="12.75">
      <c r="A101" s="11"/>
      <c r="B101" s="11"/>
      <c r="C101" s="11"/>
      <c r="D101" s="16"/>
      <c r="E101" s="11"/>
    </row>
    <row r="102" spans="1:5" ht="12.75">
      <c r="A102" s="11" t="s">
        <v>7</v>
      </c>
      <c r="B102" s="11"/>
      <c r="C102" s="11"/>
      <c r="D102" s="16"/>
      <c r="E102" s="11"/>
    </row>
    <row r="103" spans="1:5" ht="12.75">
      <c r="A103" s="11" t="s">
        <v>8</v>
      </c>
      <c r="B103" s="11"/>
      <c r="C103" s="34">
        <v>0.1475</v>
      </c>
      <c r="D103" s="12">
        <f>(D95*C103)</f>
        <v>12802.886424999999</v>
      </c>
      <c r="E103" s="11" t="s">
        <v>3</v>
      </c>
    </row>
    <row r="104" spans="1:5" ht="13.5" thickBot="1">
      <c r="A104" s="11"/>
      <c r="B104" s="11"/>
      <c r="C104" s="11"/>
      <c r="D104" s="18"/>
      <c r="E104" s="19"/>
    </row>
    <row r="105" spans="1:5" ht="12.75">
      <c r="A105" s="11"/>
      <c r="B105" s="11"/>
      <c r="C105" s="11"/>
      <c r="D105" s="16"/>
      <c r="E105" s="11"/>
    </row>
    <row r="106" spans="1:5" ht="12.75">
      <c r="A106" s="11" t="s">
        <v>9</v>
      </c>
      <c r="B106" s="11"/>
      <c r="C106" s="11"/>
      <c r="D106" s="12">
        <f>SUM(D100:D103)+0.01</f>
        <v>113490.003225</v>
      </c>
      <c r="E106" s="11" t="s">
        <v>3</v>
      </c>
    </row>
    <row r="108" spans="2:7" ht="12.75">
      <c r="B108" s="21" t="s">
        <v>10</v>
      </c>
      <c r="G108" s="28">
        <f>G83</f>
        <v>359.99726263026935</v>
      </c>
    </row>
    <row r="109" spans="2:7" ht="12.75">
      <c r="B109" s="26" t="s">
        <v>42</v>
      </c>
      <c r="G109" s="26">
        <v>261</v>
      </c>
    </row>
    <row r="110" spans="2:7" ht="12.75">
      <c r="B110" s="21"/>
      <c r="G110" s="28"/>
    </row>
    <row r="111" spans="1:7" ht="15.75">
      <c r="A111" s="1" t="s">
        <v>60</v>
      </c>
      <c r="B111" s="21"/>
      <c r="G111" s="28"/>
    </row>
    <row r="112" spans="2:7" ht="12.75">
      <c r="B112" s="21"/>
      <c r="G112" s="28"/>
    </row>
    <row r="113" spans="2:7" ht="12.75">
      <c r="B113" s="21"/>
      <c r="G113" s="28"/>
    </row>
    <row r="114" spans="5:7" ht="12.75">
      <c r="E114" s="3" t="s">
        <v>0</v>
      </c>
      <c r="F114" s="4">
        <v>166.386</v>
      </c>
      <c r="G114" t="s">
        <v>1</v>
      </c>
    </row>
    <row r="115" ht="13.5" thickBot="1"/>
    <row r="116" spans="1:7" ht="16.5" thickBot="1">
      <c r="A116" s="5" t="s">
        <v>27</v>
      </c>
      <c r="B116" s="6"/>
      <c r="C116" s="6"/>
      <c r="D116" s="6"/>
      <c r="E116" s="6"/>
      <c r="F116" s="6"/>
      <c r="G116" s="6"/>
    </row>
    <row r="118" spans="4:5" ht="12.75">
      <c r="D118" s="10"/>
      <c r="E118" s="9"/>
    </row>
    <row r="119" spans="4:5" ht="12.75">
      <c r="D119" s="11"/>
      <c r="E119" s="11"/>
    </row>
    <row r="120" spans="1:5" ht="12.75">
      <c r="A120" s="11" t="s">
        <v>2</v>
      </c>
      <c r="B120" s="11"/>
      <c r="C120" s="11"/>
      <c r="D120" s="12">
        <v>89523.49</v>
      </c>
      <c r="E120" s="11" t="s">
        <v>3</v>
      </c>
    </row>
    <row r="121" spans="1:5" ht="12.75">
      <c r="A121" s="11"/>
      <c r="B121" s="11"/>
      <c r="C121" s="11"/>
      <c r="D121" s="12"/>
      <c r="E121" s="14"/>
    </row>
    <row r="122" spans="1:5" ht="12.75">
      <c r="A122" s="11" t="s">
        <v>4</v>
      </c>
      <c r="B122" s="11"/>
      <c r="C122" s="11"/>
      <c r="D122" s="12">
        <v>270</v>
      </c>
      <c r="E122" s="11" t="s">
        <v>3</v>
      </c>
    </row>
    <row r="123" spans="1:5" ht="12.75">
      <c r="A123" s="11"/>
      <c r="B123" s="11"/>
      <c r="C123" s="11"/>
      <c r="D123" s="16"/>
      <c r="E123" s="11"/>
    </row>
    <row r="124" spans="1:5" ht="12.75">
      <c r="A124" s="11"/>
      <c r="B124" s="11"/>
      <c r="C124" s="11"/>
      <c r="D124" s="16"/>
      <c r="E124" s="11"/>
    </row>
    <row r="125" spans="1:5" ht="12.75">
      <c r="A125" s="11" t="s">
        <v>5</v>
      </c>
      <c r="B125" s="11"/>
      <c r="C125" s="11"/>
      <c r="D125" s="12">
        <f>SUM(D120:D122)</f>
        <v>89793.49</v>
      </c>
      <c r="E125" s="11" t="s">
        <v>3</v>
      </c>
    </row>
    <row r="126" spans="1:5" ht="12.75">
      <c r="A126" s="11"/>
      <c r="B126" s="11"/>
      <c r="C126" s="11"/>
      <c r="D126" s="16"/>
      <c r="E126" s="11"/>
    </row>
    <row r="127" spans="1:5" ht="12.75">
      <c r="A127" s="11" t="s">
        <v>6</v>
      </c>
      <c r="B127" s="11"/>
      <c r="C127" s="17">
        <v>0.16</v>
      </c>
      <c r="D127" s="12">
        <f>(D125*C127)</f>
        <v>14366.958400000001</v>
      </c>
      <c r="E127" s="11" t="s">
        <v>3</v>
      </c>
    </row>
    <row r="128" spans="1:5" ht="13.5" thickBot="1">
      <c r="A128" s="11"/>
      <c r="B128" s="11"/>
      <c r="C128" s="11"/>
      <c r="D128" s="18"/>
      <c r="E128" s="19"/>
    </row>
    <row r="129" spans="1:5" ht="12.75">
      <c r="A129" s="11"/>
      <c r="B129" s="11"/>
      <c r="C129" s="11"/>
      <c r="D129" s="16"/>
      <c r="E129" s="11"/>
    </row>
    <row r="130" spans="1:5" ht="12.75">
      <c r="A130" s="11"/>
      <c r="B130" s="11"/>
      <c r="C130" s="11"/>
      <c r="D130" s="12">
        <f>SUM(D125:D127)</f>
        <v>104160.44840000001</v>
      </c>
      <c r="E130" s="11" t="s">
        <v>3</v>
      </c>
    </row>
    <row r="131" spans="1:5" ht="12.75">
      <c r="A131" s="11"/>
      <c r="B131" s="11"/>
      <c r="C131" s="11"/>
      <c r="D131" s="16"/>
      <c r="E131" s="11"/>
    </row>
    <row r="132" spans="1:5" ht="12.75">
      <c r="A132" s="11" t="s">
        <v>7</v>
      </c>
      <c r="B132" s="11"/>
      <c r="C132" s="11"/>
      <c r="D132" s="16"/>
      <c r="E132" s="11"/>
    </row>
    <row r="133" spans="1:5" ht="12.75">
      <c r="A133" s="11" t="s">
        <v>8</v>
      </c>
      <c r="B133" s="11"/>
      <c r="C133" s="34">
        <v>0.1475</v>
      </c>
      <c r="D133" s="12">
        <f>(D125*C133)</f>
        <v>13244.539775</v>
      </c>
      <c r="E133" s="11" t="s">
        <v>3</v>
      </c>
    </row>
    <row r="134" spans="1:5" ht="13.5" thickBot="1">
      <c r="A134" s="11"/>
      <c r="B134" s="11"/>
      <c r="C134" s="11"/>
      <c r="D134" s="18"/>
      <c r="E134" s="19"/>
    </row>
    <row r="135" spans="1:5" ht="12.75">
      <c r="A135" s="11"/>
      <c r="B135" s="11"/>
      <c r="C135" s="11"/>
      <c r="D135" s="16"/>
      <c r="E135" s="11"/>
    </row>
    <row r="136" spans="1:5" ht="12.75">
      <c r="A136" s="11" t="s">
        <v>9</v>
      </c>
      <c r="B136" s="11"/>
      <c r="C136" s="11"/>
      <c r="D136" s="12">
        <f>SUM(D130:D133)+0.01</f>
        <v>117404.998175</v>
      </c>
      <c r="E136" s="11" t="s">
        <v>3</v>
      </c>
    </row>
    <row r="139" spans="2:7" ht="12.75">
      <c r="B139" s="21" t="s">
        <v>10</v>
      </c>
      <c r="G139" s="28">
        <f>G108</f>
        <v>359.99726263026935</v>
      </c>
    </row>
    <row r="140" spans="2:7" ht="12.75">
      <c r="B140" s="26" t="s">
        <v>42</v>
      </c>
      <c r="G140" s="26">
        <v>261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scale="99" r:id="rId2"/>
  <rowBreaks count="2" manualBreakCount="2">
    <brk id="54" max="6" man="1"/>
    <brk id="10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Perez-Medina</dc:creator>
  <cp:keywords/>
  <dc:description/>
  <cp:lastModifiedBy>Santiago</cp:lastModifiedBy>
  <cp:lastPrinted>2008-09-08T16:20:18Z</cp:lastPrinted>
  <dcterms:created xsi:type="dcterms:W3CDTF">2003-11-26T17:44:43Z</dcterms:created>
  <dcterms:modified xsi:type="dcterms:W3CDTF">2008-10-23T22:14:04Z</dcterms:modified>
  <cp:category/>
  <cp:version/>
  <cp:contentType/>
  <cp:contentStatus/>
</cp:coreProperties>
</file>